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30" windowHeight="10920" activeTab="1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</sheets>
  <definedNames>
    <definedName name="_GoBack" localSheetId="3">'№4'!$H$183</definedName>
    <definedName name="_xlnm._FilterDatabase" localSheetId="3" hidden="1">'№4'!$A$8:$J$8</definedName>
  </definedNames>
  <calcPr fullCalcOnLoad="1"/>
</workbook>
</file>

<file path=xl/sharedStrings.xml><?xml version="1.0" encoding="utf-8"?>
<sst xmlns="http://schemas.openxmlformats.org/spreadsheetml/2006/main" count="1045" uniqueCount="500">
  <si>
    <t>Другие вопросы в области физической культуры и спорта</t>
  </si>
  <si>
    <t>Физическая культура и спорт</t>
  </si>
  <si>
    <t>Иные межбюджетные трансферты</t>
  </si>
  <si>
    <t>Библиотеки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</si>
  <si>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</si>
  <si>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</si>
  <si>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</si>
  <si>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</si>
  <si>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</si>
  <si>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</si>
  <si>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Сельское хозяйство и рыболовство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</si>
  <si>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</si>
  <si>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</si>
  <si>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</si>
  <si>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</si>
  <si>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</si>
  <si>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</si>
  <si>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</si>
  <si>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числе:</t>
  </si>
  <si>
    <t>Итого</t>
  </si>
  <si>
    <t>Код бюджетной классификации</t>
  </si>
  <si>
    <t>(тыс. руб.)</t>
  </si>
  <si>
    <t>Национальная оборона</t>
  </si>
  <si>
    <t>Дорожное хозяйство (дорожные фонды)</t>
  </si>
  <si>
    <t>Процент исполнения годового бюджетного назначения, %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</si>
  <si>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</si>
  <si>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62 0 0000</t>
  </si>
  <si>
    <t>Руководство и управление в сфере установленных функций органов местного самоуправления</t>
  </si>
  <si>
    <t>50 0 0000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</si>
  <si>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</si>
  <si>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Уплата налогов, сборов и иных платежей</t>
  </si>
  <si>
    <t>Прочие обязательства муниципального образования</t>
  </si>
  <si>
    <t>52 0 0000</t>
  </si>
  <si>
    <t>Расходы на выплату персоналу казенных учреждений</t>
  </si>
  <si>
    <t>53 0 0000</t>
  </si>
  <si>
    <t>Обеспечение первичного воинского учета на территориях, где отсутствуют военные комиссариаты</t>
  </si>
  <si>
    <t>Национальная безопасность и правоохранительная  деятельность</t>
  </si>
  <si>
    <t>52 5 0000</t>
  </si>
  <si>
    <t>52 7 0000</t>
  </si>
  <si>
    <t>Благоустройство сельских поселений</t>
  </si>
  <si>
    <t>Уличное освещение</t>
  </si>
  <si>
    <t>Прочие мероприятия по благоустройству сельских поселений</t>
  </si>
  <si>
    <t>Организация временного трудоустройства несовершеннолетних граждан в возрасте от 14 до 18 лет</t>
  </si>
  <si>
    <t>Стимулирование работников муниципальных учреждений в сфере культуры</t>
  </si>
  <si>
    <t>Дома культуры</t>
  </si>
  <si>
    <t>60 0 0000</t>
  </si>
  <si>
    <t>60 2 0000</t>
  </si>
  <si>
    <t>60 3 0000</t>
  </si>
  <si>
    <t>61 0 0000</t>
  </si>
  <si>
    <t>Наименование</t>
  </si>
  <si>
    <t>Вед</t>
  </si>
  <si>
    <t>РЗ</t>
  </si>
  <si>
    <t>ПР</t>
  </si>
  <si>
    <t>ЦСР</t>
  </si>
  <si>
    <t>ВР</t>
  </si>
  <si>
    <t>01</t>
  </si>
  <si>
    <t>06</t>
  </si>
  <si>
    <t>02</t>
  </si>
  <si>
    <t>04</t>
  </si>
  <si>
    <t>07</t>
  </si>
  <si>
    <t>03</t>
  </si>
  <si>
    <t>09</t>
  </si>
  <si>
    <t>05</t>
  </si>
  <si>
    <t>08</t>
  </si>
  <si>
    <t>Всего расходов</t>
  </si>
  <si>
    <t>1.</t>
  </si>
  <si>
    <t>2.</t>
  </si>
  <si>
    <t>3.</t>
  </si>
  <si>
    <t>4.</t>
  </si>
  <si>
    <t>5.</t>
  </si>
  <si>
    <t>6.</t>
  </si>
  <si>
    <t>7.</t>
  </si>
  <si>
    <t>8.</t>
  </si>
  <si>
    <t>Код</t>
  </si>
  <si>
    <t>2 02 01001 10 0000 151</t>
  </si>
  <si>
    <t>2 02 03015 10 0000 151</t>
  </si>
  <si>
    <t>2 02 03024 10 0000 151</t>
  </si>
  <si>
    <t>1 13 02995 10 0000 130</t>
  </si>
  <si>
    <t>2 00 00000 00 0000 000</t>
  </si>
  <si>
    <t>2 07 05000 10 0000 180</t>
  </si>
  <si>
    <t>2 19 05000 10 0000 151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</si>
  <si>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</si>
  <si>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</si>
  <si>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Сумма</t>
  </si>
  <si>
    <t>Бюджетные назначения на  год</t>
  </si>
  <si>
    <t>Изменение остатков средств на счетах по учету средств бюджета</t>
  </si>
  <si>
    <t>992 01 05 02 01 10 0000 510</t>
  </si>
  <si>
    <t>№</t>
  </si>
  <si>
    <t>Наименование программы</t>
  </si>
  <si>
    <t xml:space="preserve">Фактическое исполнение </t>
  </si>
  <si>
    <t>Фактическое исполнение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</si>
  <si>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</si>
  <si>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местного бюджета</t>
  </si>
  <si>
    <t>Увеличение прочих остатков денежных средств бюджетов</t>
  </si>
  <si>
    <t>Приложение № 4</t>
  </si>
  <si>
    <t xml:space="preserve">Объем поступлений доходов в местный бюджет  по кодам видов (подвидов) доходов и классификации операций сектора государственного управления, относящихся к доходам бюджетов, в 2015 году </t>
  </si>
  <si>
    <t>1 00 00000 00 0000 000</t>
  </si>
  <si>
    <t>1 11 05035 10 0000 120</t>
  </si>
  <si>
    <t>2 18 05010 10 0000 151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</si>
  <si>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</si>
  <si>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  бюджета</t>
  </si>
  <si>
    <t>Переданные полномочия поселений</t>
  </si>
  <si>
    <t>Осуществление внешнего финансового контроля в сельских поселениях</t>
  </si>
  <si>
    <t>60 1 0000</t>
  </si>
  <si>
    <t>Расходы на обеспечение функций муниципальных органов</t>
  </si>
  <si>
    <t>60 1 0019</t>
  </si>
  <si>
    <t>50 1 0000</t>
  </si>
  <si>
    <t>50 1 0019</t>
  </si>
  <si>
    <t>Расходы на выплату персоналу муниципальных органов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</si>
  <si>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</si>
  <si>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</t>
  </si>
  <si>
    <t>52 1 0000</t>
  </si>
  <si>
    <t>Расходы на обеспечения функций государственных органов, в том числе территориальных органов</t>
  </si>
  <si>
    <t>52 1 0019</t>
  </si>
  <si>
    <t>Иные закупки товаров, работ и услуг для обеспечения муниципальных нужд</t>
  </si>
  <si>
    <t>Административные и иные комиссии</t>
  </si>
  <si>
    <t>52 2 0000</t>
  </si>
  <si>
    <t>Осуществление отдельных  полномочий  Краснодарского края на образование  и организацию административных комиссий</t>
  </si>
  <si>
    <t>52 2 6019</t>
  </si>
  <si>
    <t>Обеспечение деятельности муниципальных  учреждений</t>
  </si>
  <si>
    <t>52 6 0000</t>
  </si>
  <si>
    <t>Расходы на обеспечение деятельности (оказание услуг) муниципальных учреждений</t>
  </si>
  <si>
    <t>52 6 0059</t>
  </si>
  <si>
    <t>Реализация функций, связанных с муниципальным управлением</t>
  </si>
  <si>
    <t>52 7 9999</t>
  </si>
  <si>
    <t>Формирование и размещение муниципального заказа для муниципальных нужд</t>
  </si>
  <si>
    <t>60 2 0059</t>
  </si>
  <si>
    <t>Иные расходы муниципального образования</t>
  </si>
  <si>
    <t>61 1 0000</t>
  </si>
  <si>
    <t>61 1 9999</t>
  </si>
  <si>
    <t>52 5 8118</t>
  </si>
  <si>
    <t>Создание, содержание и организация деятельности аварийно-спасательных служб</t>
  </si>
  <si>
    <t>60 3 0059</t>
  </si>
  <si>
    <t>61 5 0000</t>
  </si>
  <si>
    <t>61 5 9999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</si>
  <si>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</si>
  <si>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</si>
  <si>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53 2 0000</t>
  </si>
  <si>
    <t>Капитальный ремонт и ремонт автомобильных дорог местного значения, включая проектно-изыскательские работы</t>
  </si>
  <si>
    <t>53 2 1543</t>
  </si>
  <si>
    <t>53 2 6027</t>
  </si>
  <si>
    <t>Осуществление строительных работ на территории населенных пунктов</t>
  </si>
  <si>
    <t>60 4 0000</t>
  </si>
  <si>
    <t>60 4 0059</t>
  </si>
  <si>
    <t>61 2 9999</t>
  </si>
  <si>
    <t>63 0 0000</t>
  </si>
  <si>
    <t>63 4 0000</t>
  </si>
  <si>
    <t>63 6 0000</t>
  </si>
  <si>
    <t>63 6 6533</t>
  </si>
  <si>
    <t>56 0 0000</t>
  </si>
  <si>
    <t>Мероприятия по благоустройству сельских поселений</t>
  </si>
  <si>
    <t>56 1 0000</t>
  </si>
  <si>
    <t>56 1 0002</t>
  </si>
  <si>
    <t>56 1 0003</t>
  </si>
  <si>
    <t>61 3 0000</t>
  </si>
  <si>
    <t>61 3 0961</t>
  </si>
  <si>
    <t>Субсидии бюджетным учреждениям</t>
  </si>
  <si>
    <t>Обеспечение деятельности  учреждений культуры</t>
  </si>
  <si>
    <t>58 0 0000</t>
  </si>
  <si>
    <t>58 1 0000</t>
  </si>
  <si>
    <t>58 1 0059</t>
  </si>
  <si>
    <t>58 1 6012</t>
  </si>
  <si>
    <t>58 2 0000</t>
  </si>
  <si>
    <t>58 2 0059</t>
  </si>
  <si>
    <t>58 2 6012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</si>
  <si>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</si>
  <si>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60 5 0000</t>
  </si>
  <si>
    <t>60 5 0042</t>
  </si>
  <si>
    <t>62 1 0000</t>
  </si>
  <si>
    <t>62 1 6603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</si>
  <si>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</si>
  <si>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59 1 0000</t>
  </si>
  <si>
    <t xml:space="preserve">Мероприятия в области физической культуры и  массового спорта </t>
  </si>
  <si>
    <t>59 1 0004</t>
  </si>
  <si>
    <t>Объем межбюджетных трансфертов, предоставляемых другим бюджетам бюджетной системы Российской Федерации в 2015 году</t>
  </si>
  <si>
    <t>Отчет об использовании средств резервного фонда Успенского сельского поселения Успенского района в 2015 году</t>
  </si>
  <si>
    <t>Распределение бюджетных ассигнований по  разделам и подразделам  классификации расходов бюджета в 2015 году</t>
  </si>
  <si>
    <t xml:space="preserve">Распределение бюджетных ассигнований по разделам и подразделам, 
целевым статьям и видам расходов в ведомственной структуре расходов бюджета в 2015 году
</t>
  </si>
  <si>
    <t>от _________________2016 г. №_____</t>
  </si>
  <si>
    <t>от _________________2016г. №_____</t>
  </si>
  <si>
    <t>Источники  финансирования дефицита бюджета по кодам классификации источников дефицитов бюджета в 2015 году</t>
  </si>
  <si>
    <t>Наименование  доходов</t>
  </si>
  <si>
    <t>Годовое бюджетное назначение, тыс. руб.</t>
  </si>
  <si>
    <t>Фактическое исполнение, тыс. руб.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</si>
  <si>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</si>
  <si>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</si>
  <si>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</si>
  <si>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</si>
  <si>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</si>
  <si>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</si>
  <si>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</si>
  <si>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</si>
  <si>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</si>
  <si>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на доходы физических лиц с доходов, полученных физическими лицами в соответствии со статьей 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</si>
  <si>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</si>
  <si>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</si>
  <si>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</si>
  <si>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</si>
  <si>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</si>
  <si>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</si>
  <si>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</si>
  <si>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топлево,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</si>
  <si>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</si>
  <si>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</si>
  <si>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</si>
  <si>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</si>
  <si>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</si>
  <si>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бензхин,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</si>
  <si>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</si>
  <si>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</si>
  <si>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1 05 03000 00 0000 110 </t>
  </si>
  <si>
    <t xml:space="preserve">Единый сельскохозяйственный налог </t>
  </si>
  <si>
    <t xml:space="preserve">1 05 03010 01 0000 110 </t>
  </si>
  <si>
    <t>1 05 03020 01 1000 110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</si>
  <si>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томененному)</t>
  </si>
  <si>
    <t>1 06 00000 00 0000 000</t>
  </si>
  <si>
    <t>Налоги на имущество</t>
  </si>
  <si>
    <t xml:space="preserve">1 06 01000 00 0000 110      </t>
  </si>
  <si>
    <t xml:space="preserve">Налог на имущество физических лиц </t>
  </si>
  <si>
    <t xml:space="preserve">1 06 01030 10 0000 110      </t>
  </si>
  <si>
    <t xml:space="preserve">Налог на имущество физических лиц, взимаемый по ставкам, применяемым  к объектам налогообложения, расположенным в границах сельских поселений   </t>
  </si>
  <si>
    <t>106 06000 00 0000 110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</si>
  <si>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</si>
  <si>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</si>
  <si>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</si>
  <si>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</si>
  <si>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</si>
  <si>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1 09 04053 10 0000 110</t>
  </si>
  <si>
    <t>Земельный налог (по обязательствам, возникшим до 1 января 2006 года), мобилизируемый на территория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</si>
  <si>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</si>
  <si>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</si>
  <si>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</si>
  <si>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</si>
  <si>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</si>
  <si>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</si>
  <si>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</si>
  <si>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</si>
  <si>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</si>
  <si>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1 13 02000 00 0000 00</t>
  </si>
  <si>
    <t>Доходы от компенсации затрат государству</t>
  </si>
  <si>
    <t>1 13 02990 00 0000 130</t>
  </si>
  <si>
    <t xml:space="preserve">Прочие  доходы  от  компенсации затрат государства                       </t>
  </si>
  <si>
    <t xml:space="preserve">Прочие  доходы  от  компенсации затрат бюджетов поселений                      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</si>
  <si>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</si>
  <si>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</si>
  <si>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</si>
  <si>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</si>
  <si>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</si>
  <si>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</si>
  <si>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</si>
  <si>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 xml:space="preserve">Дотации бюджетам поселений на выравнивание бюджетной обеспеченности </t>
  </si>
  <si>
    <t>2 02 029999 00 0000 000</t>
  </si>
  <si>
    <t>Прочие субсидии бюджетам муниципальных районов</t>
  </si>
  <si>
    <t>2 02 029999 100000 151</t>
  </si>
  <si>
    <t>Прочие субсидии бюджетам поселений</t>
  </si>
  <si>
    <t>2 02 03000 00 0000 000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</si>
  <si>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</si>
  <si>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</si>
  <si>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</si>
  <si>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</si>
  <si>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2 02 03024 00 0000 151</t>
  </si>
  <si>
    <t>Субвенции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</si>
  <si>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</si>
  <si>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2 02 04000 00 0000 000</t>
  </si>
  <si>
    <t>Межбюджетные трансферты, передаваемые бюджетам сельских поселений, на 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</si>
  <si>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2 02 04041 10 0000 151</t>
  </si>
  <si>
    <t xml:space="preserve">Межбюджетные трансферты, передаваемые бюджетам сельских поселений, на 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 </t>
  </si>
  <si>
    <t>2 07 00000 00 0000 000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</si>
  <si>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</si>
  <si>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</si>
  <si>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2 07 05030 10 0000 180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</si>
  <si>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</si>
  <si>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</si>
  <si>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</si>
  <si>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</si>
  <si>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</si>
  <si>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 xml:space="preserve">Доходы бюджетов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</si>
  <si>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</si>
  <si>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</si>
  <si>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</si>
  <si>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Глава Вольненского </t>
  </si>
  <si>
    <t xml:space="preserve">сельского поселения </t>
  </si>
  <si>
    <t xml:space="preserve">Председатель Совета Вольненского 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</si>
  <si>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 227, 227.1 и 228 Налогового кодекса Российской Федерации</t>
  </si>
  <si>
    <t>Приложение № 1 к решению</t>
  </si>
  <si>
    <t xml:space="preserve">Совета Вольненского сельского поселения Успенского района </t>
  </si>
  <si>
    <t xml:space="preserve">Успенского  района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</si>
  <si>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Г.Н. Хабибулин</t>
  </si>
  <si>
    <t>Приложение № 2 к решению</t>
  </si>
  <si>
    <t>ъ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</si>
  <si>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</si>
  <si>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</si>
  <si>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</si>
  <si>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0104</t>
  </si>
  <si>
    <t>0106</t>
  </si>
  <si>
    <t>Обеспечение деятельности финансовых, налоговых и таможенных органов и органов (финансово – бюджетного) надзора</t>
  </si>
  <si>
    <t>0113</t>
  </si>
  <si>
    <t>0200</t>
  </si>
  <si>
    <t>0203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</si>
  <si>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</si>
  <si>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</si>
  <si>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</si>
  <si>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</si>
  <si>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</si>
  <si>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</si>
  <si>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</si>
  <si>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 xml:space="preserve"> Национальная экономика</t>
  </si>
  <si>
    <t>0405</t>
  </si>
  <si>
    <t>0409</t>
  </si>
  <si>
    <t>0412</t>
  </si>
  <si>
    <t>Другие вопросы  в области национальной экономики</t>
  </si>
  <si>
    <t>0500</t>
  </si>
  <si>
    <t>0502</t>
  </si>
  <si>
    <t>0503</t>
  </si>
  <si>
    <t>0700</t>
  </si>
  <si>
    <t>0707</t>
  </si>
  <si>
    <t>0800</t>
  </si>
  <si>
    <t xml:space="preserve">Культура и кинематография </t>
  </si>
  <si>
    <t>0801</t>
  </si>
  <si>
    <t>Приложение № 3 к решению</t>
  </si>
  <si>
    <t xml:space="preserve">Успенского  района                                                             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</si>
  <si>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                                                            Г.Н. Хабибулин</t>
  </si>
  <si>
    <r>
      <t>от</t>
    </r>
    <r>
      <rPr>
        <sz val="14"/>
        <rFont val="Times New Roman"/>
        <family val="1"/>
      </rPr>
      <t xml:space="preserve"> _________________</t>
    </r>
    <r>
      <rPr>
        <sz val="12"/>
        <rFont val="Times New Roman"/>
        <family val="1"/>
      </rPr>
      <t>2016г. №</t>
    </r>
    <r>
      <rPr>
        <sz val="14"/>
        <rFont val="Times New Roman"/>
        <family val="1"/>
      </rPr>
      <t>_____</t>
    </r>
  </si>
  <si>
    <t xml:space="preserve">Успенского  района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</si>
  <si>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Г.Н. Хабибулин</t>
  </si>
  <si>
    <t>Перечень и коды
главных администраторов доходов местного бюджета, источников финансирования дефицита местного бюджета, закрепляемые за ними виды (подвиды) доходов местного бюджета и коды классификации  источников финансирования дефицита местного бюджета</t>
  </si>
  <si>
    <t xml:space="preserve">Совет Вольненского сельского поселения Успенского райолна </t>
  </si>
  <si>
    <t>Администрация Вольненского сельского поселения  Успенского района</t>
  </si>
  <si>
    <t>Обеспечение деятельности главы муниципального образования Вольненское сельское поселение Успенского района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</si>
  <si>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</si>
  <si>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2015 год</t>
  </si>
  <si>
    <t>Обеспечение безопасности населения</t>
  </si>
  <si>
    <t>57 0 0000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</si>
  <si>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</si>
  <si>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57 1 0000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</si>
  <si>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</si>
  <si>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57 1 1054</t>
  </si>
  <si>
    <t>Противодействие терроризма и экстремизма</t>
  </si>
  <si>
    <t>57 7 0000</t>
  </si>
  <si>
    <t>Профилактика терроризма и экстремизма</t>
  </si>
  <si>
    <t>57 7 1511</t>
  </si>
  <si>
    <t>Укрепление правопорядка и усиление борьбы с преступностью на территориях сельских поселений</t>
  </si>
  <si>
    <t>57 8 0000</t>
  </si>
  <si>
    <t>Укрепление правопорядка, профилактика правонарушений, усиление борьбы с преступностью</t>
  </si>
  <si>
    <t>57 8 6566</t>
  </si>
  <si>
    <t>Муниципальная программа развития личных подсобных хозяйств на территории Вольненского сельского поселения Успенского района в 2015 году</t>
  </si>
  <si>
    <t>Дорожное хозяйство</t>
  </si>
  <si>
    <t>Капитальный ремонт, ремонт автомобильных дорог общего пользования населенных пунктов</t>
  </si>
  <si>
    <t>Содержание автомобильных дорог общего пользования местного значения</t>
  </si>
  <si>
    <t>53 2 9999</t>
  </si>
  <si>
    <t>Муниципальная программа "Капитальный ремонт и ремонт автомобильных дорог местного значения"</t>
  </si>
  <si>
    <t>53 4 0000</t>
  </si>
  <si>
    <t>53 4 6527</t>
  </si>
  <si>
    <t>Муниципальная  программа по обепсечению безопасности на территории Вольненского сельского поселения Успенского района на 2015 год</t>
  </si>
  <si>
    <t>Осуществление комплекса мер по обеспечению безопасности дорожного движения</t>
  </si>
  <si>
    <t>57 9 0000</t>
  </si>
  <si>
    <t>Осуществление комплекса мер по обеспечению безопасности дорожного движения (мероприятия по расчистки снега, покос травы,  замена дорожных знаков)</t>
  </si>
  <si>
    <t>57 9 1512</t>
  </si>
  <si>
    <t>Другие вопросы в области национальной экономике</t>
  </si>
  <si>
    <t>Муниципальная программа развития субъектов малого и среднего предпринимательства в Вольненском сельском поселении Успенского района на 2015 год</t>
  </si>
  <si>
    <t>61 2 0000</t>
  </si>
  <si>
    <t>Муниципальная программы «Энергосбережение и повышение энергетической эффективности Вольненского сельского поселения Успенского района» на 2015 год</t>
  </si>
  <si>
    <t>61 7 0000</t>
  </si>
  <si>
    <t>61 7 9999</t>
  </si>
  <si>
    <t>Муниципальная программа «Поддержка жилищно – коммунального хозяйства на территории Вольненского сельского поселения Успенского района» на 2015 год</t>
  </si>
  <si>
    <t>Программа "Антикризисные меры в жилищно – коммунальном хозяйстве"</t>
  </si>
  <si>
    <t>Мероприятия по поддержке жилищно – коммунального хозяйства в сельских поселениях</t>
  </si>
  <si>
    <t xml:space="preserve">63 4 1576 </t>
  </si>
  <si>
    <t>63 4 1576</t>
  </si>
  <si>
    <t>Развитие водоснабжения в населенных пунктах сельских поселений</t>
  </si>
  <si>
    <t>Развитие водоснабжения в населенных пунктах</t>
  </si>
  <si>
    <t>Муниципальная программа  «Молодёжь Вольненского сельского поселения Успенского района» на 2015 год</t>
  </si>
  <si>
    <t>61 3 9999</t>
  </si>
  <si>
    <t>Обеспечение поэтапногоповышения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</t>
  </si>
  <si>
    <t>Иные межбюдетные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</si>
  <si>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58 1 5146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</si>
  <si>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</si>
  <si>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58 1 8146</t>
  </si>
  <si>
    <t>Муниципальная программа «Развитие культуры в  Вольненском сельском поселении Успенского района» на 2015 год</t>
  </si>
  <si>
    <t>Развитие культуры</t>
  </si>
  <si>
    <t>Мероприятия в области культуры</t>
  </si>
  <si>
    <t>62 3 0000</t>
  </si>
  <si>
    <t>Содействие в трудоустройстве незанятого населения</t>
  </si>
  <si>
    <t xml:space="preserve">62 3 0032 </t>
  </si>
  <si>
    <t>Развитие массового спорта и физической культуры в сельских поселениях</t>
  </si>
  <si>
    <t>59 0 0000</t>
  </si>
  <si>
    <t xml:space="preserve">Успенского  района                                          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</si>
  <si>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                                          Г.Н. Хабибулин</t>
  </si>
  <si>
    <t xml:space="preserve">Успенского  района                                                                                                                                 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</si>
  <si>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                                                                                                                                 Г.Н. Хабибулин</t>
  </si>
  <si>
    <t xml:space="preserve">Источники финансирования  дефицита (профицита) бюджетов – всего </t>
  </si>
  <si>
    <t>992 01 05 00 00 00 0000 000</t>
  </si>
  <si>
    <t>992 01 05 00 00 00 0000 500</t>
  </si>
  <si>
    <t xml:space="preserve">Увеличение остатков средств бюджетов  </t>
  </si>
  <si>
    <t>992 01 05 02 00 00 0000 500</t>
  </si>
  <si>
    <t>Увеличение прочих остатков средств бюджетов</t>
  </si>
  <si>
    <t>992 01 05 02 01 00 0000 510</t>
  </si>
  <si>
    <t>Увеличение прочих остатков денежных средств бюджетов поселений</t>
  </si>
  <si>
    <t>992 01 05 00 00 00 0000 600</t>
  </si>
  <si>
    <t>Уменьшение остатков средств бюджетов</t>
  </si>
  <si>
    <t>992 01 05 01 00 00 0000 600</t>
  </si>
  <si>
    <t>Уменьшение остатков финансовых резервов бюджетов</t>
  </si>
  <si>
    <t>992 01 05 01 01 00 0000 610</t>
  </si>
  <si>
    <t>Уменьшение остатков денежных средств финансовых резервов</t>
  </si>
  <si>
    <t>992 01 05 01 01 10 0000 610</t>
  </si>
  <si>
    <t>Уменьшение остатков денежных средств финансовых резервов бюджетов поселений</t>
  </si>
  <si>
    <t>Резервные фонды</t>
  </si>
  <si>
    <t>Приложение № 10  к решению</t>
  </si>
  <si>
    <t xml:space="preserve"> Совета Вольненского сельского поселения Успенского района </t>
  </si>
  <si>
    <t>Приложение № 5 к решению</t>
  </si>
  <si>
    <t>(тыс. рублей)</t>
  </si>
  <si>
    <t>Бюджетные кредиты, привлеченные в местный бюджет от других бюджетов бюджетной системы  Российской Федерации, всего</t>
  </si>
  <si>
    <t xml:space="preserve">      в том числе:</t>
  </si>
  <si>
    <t xml:space="preserve">      привлечение </t>
  </si>
  <si>
    <t>погашение основной суммы долга</t>
  </si>
  <si>
    <t>Приложение № 6 к решению</t>
  </si>
  <si>
    <t xml:space="preserve">Успенского  района                    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</si>
  <si>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                    Г.Н. Хабибулин</t>
  </si>
  <si>
    <t>Раздел 1. Перечень подлежащих предоставлению муниципальных гарантий Вольненского  сельского поселения Успенского района в 2015 году</t>
  </si>
  <si>
    <t>п/п</t>
  </si>
  <si>
    <t>Направ</t>
  </si>
  <si>
    <t>ление</t>
  </si>
  <si>
    <t>(цель) гарантии</t>
  </si>
  <si>
    <t>рования</t>
  </si>
  <si>
    <t>Категории</t>
  </si>
  <si>
    <t>принци</t>
  </si>
  <si>
    <t>палов</t>
  </si>
  <si>
    <t>Общий</t>
  </si>
  <si>
    <t xml:space="preserve"> объем гарантий,</t>
  </si>
  <si>
    <t>тыс.</t>
  </si>
  <si>
    <t>рублей</t>
  </si>
  <si>
    <t>Условия предоставления</t>
  </si>
  <si>
    <t>гарантий</t>
  </si>
  <si>
    <t>наличие</t>
  </si>
  <si>
    <t xml:space="preserve"> права регрессного требования</t>
  </si>
  <si>
    <t>анализ</t>
  </si>
  <si>
    <t>финансового состояния принципала</t>
  </si>
  <si>
    <t>предоставление</t>
  </si>
  <si>
    <t>обеспечения</t>
  </si>
  <si>
    <t>исполнения</t>
  </si>
  <si>
    <t>обязательств</t>
  </si>
  <si>
    <t>принципала</t>
  </si>
  <si>
    <t>перед гарантом</t>
  </si>
  <si>
    <t>иные</t>
  </si>
  <si>
    <t>условия</t>
  </si>
  <si>
    <t xml:space="preserve">        </t>
  </si>
  <si>
    <t>Бюджетные ассигнования на исполнение муниципальных гарантий Вольненского сельского поселения Успенского района по возможным гарантийным случаям</t>
  </si>
  <si>
    <t>За счет источников финансирования дефицита местного бюджета</t>
  </si>
  <si>
    <t>Приложение № 7 к решению</t>
  </si>
  <si>
    <t>Раздел 2.  Общий объем бюджетных ассигнований, предусмотренных на исполнение муниципальных гарантий  Вольненского сельского поселения Успенского района по возможным гарантийным случаям, в 2015 году</t>
  </si>
  <si>
    <t xml:space="preserve"> Программа муниципальных гарантий Вольненского сельского поселения Успенского района в валюте Российской Федерации за 2015  год</t>
  </si>
  <si>
    <t>Объем, тыс. руб.</t>
  </si>
  <si>
    <t xml:space="preserve">Успенского  района                                                                                                                                          С.М. Багдасарян                                                        </t>
  </si>
  <si>
    <t>Успенского района                                                                                                                                            Г.Н. Хабибулин</t>
  </si>
  <si>
    <t>от ______________2016г. №_____</t>
  </si>
  <si>
    <t xml:space="preserve">Совета Вольненского сельского поселения  Успенского района </t>
  </si>
  <si>
    <t xml:space="preserve">к решению Совета Вольненского сельского поселения Успенского района </t>
  </si>
  <si>
    <t>Приложение № 8 к решению</t>
  </si>
  <si>
    <t xml:space="preserve">Муниципальные  программы поселения – всего </t>
  </si>
  <si>
    <t>Муниципальная  программа по обепсечению безопасности на территории Вольненского сельского поселения Успенского района на 2015 год,  подпрограмма «Укрепление правопорядка и усиление борьбы с преступностью на территории Вольненского сельского поселения Успенского района» на 2015 год</t>
  </si>
  <si>
    <t>Муниципальная  программа по обепсечению безопасности на территории Вольненского сельского поселения Успенского района на 2015 год, подпрограмма «Противодействие терроризма и экстремизма  на территории Вольненского сельского поселения  Успенского района» на 2015 год</t>
  </si>
  <si>
    <t xml:space="preserve">Муниципальная программа «Поддержка жилищно – коммунального хозяйства на территории Вольненского сельского поселения Успенского района» на 2015 год, подпрограмма «Развитие водоснабжения Вольненского сельского поселения Успенского района» на 2015 год </t>
  </si>
  <si>
    <t>Муниципальная программа «Поддержка жилищно – коммунального хозяйства на территории Вольненского сельского поселения Успенского района» на 2015 год, подпрограмма антикризисных мер в жилищно – коммунальном хозяйстве Вольненского сельского поселения Успенского района на 2015год</t>
  </si>
  <si>
    <t>62 3 0032</t>
  </si>
  <si>
    <t xml:space="preserve">Муниципальная программа «Развитие культуры в  Вольненском сельском поселении Успенского района» на 2015 год, подпрограмма «Содействие в трудоустройстве незанятого населения Вольненского сельского поселения Успенского района» на 2015 год </t>
  </si>
  <si>
    <t>Муниципальная  программа «Капитальный ремонт и ремонт автомобильных дорог местного Вольненского сельского поселения Успенского района» на 2015 год</t>
  </si>
  <si>
    <t xml:space="preserve">Перечень муниципальных программ Вольненского сельского поселения 
Успенского района предусмотренных к финансированию
из местного бюджета в 2015 году
</t>
  </si>
  <si>
    <t>Годовое бюджетное назначение</t>
  </si>
  <si>
    <t xml:space="preserve">Муниципальная программа «Развитие культуры в  Вольненском сельском поселении Успенского района» на 2015 год, подпрограмма «Стимулирование работников муниципальных учреждений в сфере культуры» на 2015 год </t>
  </si>
  <si>
    <t>Приложение № 9 к решению</t>
  </si>
  <si>
    <t>Всего</t>
  </si>
  <si>
    <t xml:space="preserve">Программа
муниципальных  внутренних заимствований
Вольненского сельского поселения Успенского района  в 2015 году
</t>
  </si>
  <si>
    <t>Успенского района</t>
  </si>
  <si>
    <t>1 .Общий объём доходов в сумме –26005,0 тыс. руб.;</t>
  </si>
  <si>
    <t>2. Общий объём расходов в сумме – 25775,0 тыс. руб.;</t>
  </si>
  <si>
    <t>4. Остаток средств резервного фонда –0,0 тыс. руб.</t>
  </si>
  <si>
    <t>5.Численность муниципальных служащих органов местного  самоуправления – 6 шт. ед.</t>
  </si>
  <si>
    <t>Затраты  на  денежное содержание  муниципальных  служащих  –  2333,6 тыс. руб.</t>
  </si>
  <si>
    <t>6. Численность работников органов местного самоуправления –  3,5 шт. ед.</t>
  </si>
  <si>
    <t>Затраты на денежное содержание работников органов местного самоуправления – 362,8 тыс. руб.</t>
  </si>
  <si>
    <t>7. Численность работников муниципальных учреждений – 24,5 шт. ед.</t>
  </si>
  <si>
    <t xml:space="preserve">В том числе: </t>
  </si>
  <si>
    <t>МБУ Марьинский СДК – 17,0 шт. ед.</t>
  </si>
  <si>
    <t>МБУ ВПБ – 3,0 шт. ед.</t>
  </si>
  <si>
    <t>МКУ ВПЦБ – 4,5 шт. ед.</t>
  </si>
  <si>
    <t>Затраты на денежное содержание работников муниципальных учреждений – 5324,1 тыс. руб.</t>
  </si>
  <si>
    <t>В том числе:</t>
  </si>
  <si>
    <t>МБУ Марьинский СДК – 2990,2 тыс. руб.</t>
  </si>
  <si>
    <t>МБУ ВПБ – 864,8 тыс. руб.</t>
  </si>
  <si>
    <t>МКУ ВПЦБ – 1469,1 тыс. руб.</t>
  </si>
  <si>
    <t xml:space="preserve">сельского  поселения </t>
  </si>
  <si>
    <t xml:space="preserve">Успенского района </t>
  </si>
  <si>
    <t xml:space="preserve">                    </t>
  </si>
  <si>
    <t>3. Профицит местного бюджета в сумме – 230,0 тыс. руб.;</t>
  </si>
  <si>
    <t>С.М. Багдасарян</t>
  </si>
  <si>
    <t>Г.Н. Хабибулин</t>
  </si>
  <si>
    <t>Приложение № 11</t>
  </si>
  <si>
    <t>Информация об исполнении бюджета Вольненского сельского поселения Успенского района, о численности муниципальных служащих органов местного самоуправления, работников муниципальных учреждений  и затрат на их денежное содержание  за  2015 год</t>
  </si>
  <si>
    <t xml:space="preserve">к  решению Совета  Вольненского сельского поселения    </t>
  </si>
  <si>
    <t>от « 19» мая  №100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</si>
</sst>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0\.00\.00"/>
    <numFmt numFmtId="167" formatCode="000\.00\.000\.0"/>
    <numFmt numFmtId="168" formatCode="#,##0.00_ ;[Red]\-#,##0.00\ "/>
    <numFmt numFmtId="169" formatCode="[$-FC19]d\ mmmm\ yyyy\ &quot;г.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;[Red]\-#,##0.000;0.000"/>
    <numFmt numFmtId="181" formatCode="#,##0.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_р_._-;\-* #,##0.0_р_._-;_-* &quot;-&quot;?_р_._-;_-@_-"/>
    <numFmt numFmtId="187" formatCode="#,##0.000"/>
    <numFmt numFmtId="188" formatCode="&quot;&quot;##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  <font>
      <sz val="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0" fontId="3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/>
    </xf>
    <xf numFmtId="0" fontId="3" fillId="0" borderId="0" xfId="53" applyFont="1" applyAlignment="1" applyProtection="1">
      <alignment horizontal="right" vertical="center" wrapText="1"/>
      <protection hidden="1"/>
    </xf>
    <xf numFmtId="175" fontId="0" fillId="0" borderId="0" xfId="0" applyNumberFormat="1" applyAlignment="1">
      <alignment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justify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175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>
      <alignment/>
      <protection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3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7" fillId="0" borderId="14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175" fontId="5" fillId="0" borderId="0" xfId="0" applyNumberFormat="1" applyFont="1" applyAlignment="1">
      <alignment/>
    </xf>
    <xf numFmtId="175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Fill="1">
      <alignment/>
      <protection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0" xfId="53" applyFont="1" applyAlignment="1" applyProtection="1">
      <alignment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5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14" xfId="0" applyFont="1" applyBorder="1" applyAlignment="1">
      <alignment wrapText="1"/>
    </xf>
    <xf numFmtId="175" fontId="58" fillId="0" borderId="13" xfId="0" applyNumberFormat="1" applyFont="1" applyBorder="1" applyAlignment="1">
      <alignment horizontal="center" wrapText="1"/>
    </xf>
    <xf numFmtId="2" fontId="58" fillId="0" borderId="13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175" fontId="59" fillId="0" borderId="13" xfId="0" applyNumberFormat="1" applyFont="1" applyBorder="1" applyAlignment="1">
      <alignment horizontal="center" wrapText="1"/>
    </xf>
    <xf numFmtId="2" fontId="59" fillId="0" borderId="13" xfId="0" applyNumberFormat="1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175" fontId="57" fillId="0" borderId="13" xfId="0" applyNumberFormat="1" applyFont="1" applyBorder="1" applyAlignment="1">
      <alignment horizontal="center"/>
    </xf>
    <xf numFmtId="175" fontId="57" fillId="0" borderId="13" xfId="0" applyNumberFormat="1" applyFont="1" applyBorder="1" applyAlignment="1">
      <alignment horizontal="center" wrapText="1"/>
    </xf>
    <xf numFmtId="2" fontId="57" fillId="0" borderId="13" xfId="0" applyNumberFormat="1" applyFont="1" applyBorder="1" applyAlignment="1">
      <alignment horizontal="center" wrapText="1"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/>
    </xf>
    <xf numFmtId="175" fontId="59" fillId="0" borderId="13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/>
    </xf>
    <xf numFmtId="175" fontId="5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0" fontId="57" fillId="0" borderId="13" xfId="42" applyFont="1" applyBorder="1" applyAlignment="1" applyProtection="1">
      <alignment vertical="top" wrapText="1"/>
      <protection/>
    </xf>
    <xf numFmtId="0" fontId="60" fillId="0" borderId="0" xfId="0" applyFont="1" applyAlignment="1">
      <alignment/>
    </xf>
    <xf numFmtId="49" fontId="5" fillId="0" borderId="0" xfId="53" applyNumberFormat="1" applyFont="1" applyFill="1" applyAlignment="1">
      <alignment vertical="center" wrapText="1"/>
      <protection/>
    </xf>
    <xf numFmtId="0" fontId="60" fillId="0" borderId="15" xfId="0" applyFont="1" applyBorder="1" applyAlignment="1">
      <alignment vertical="top" wrapText="1"/>
    </xf>
    <xf numFmtId="49" fontId="60" fillId="0" borderId="16" xfId="0" applyNumberFormat="1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2" fontId="62" fillId="0" borderId="16" xfId="0" applyNumberFormat="1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49" fontId="63" fillId="0" borderId="13" xfId="0" applyNumberFormat="1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175" fontId="63" fillId="0" borderId="13" xfId="0" applyNumberFormat="1" applyFont="1" applyBorder="1" applyAlignment="1">
      <alignment horizontal="center" wrapText="1"/>
    </xf>
    <xf numFmtId="2" fontId="63" fillId="0" borderId="13" xfId="0" applyNumberFormat="1" applyFont="1" applyBorder="1" applyAlignment="1">
      <alignment horizontal="center" wrapText="1"/>
    </xf>
    <xf numFmtId="0" fontId="60" fillId="0" borderId="13" xfId="0" applyFont="1" applyBorder="1" applyAlignment="1">
      <alignment vertical="top" wrapText="1"/>
    </xf>
    <xf numFmtId="175" fontId="60" fillId="0" borderId="13" xfId="0" applyNumberFormat="1" applyFont="1" applyBorder="1" applyAlignment="1">
      <alignment horizontal="center" wrapText="1"/>
    </xf>
    <xf numFmtId="2" fontId="60" fillId="0" borderId="13" xfId="0" applyNumberFormat="1" applyFont="1" applyBorder="1" applyAlignment="1">
      <alignment horizontal="center" wrapText="1"/>
    </xf>
    <xf numFmtId="0" fontId="60" fillId="0" borderId="13" xfId="0" applyFont="1" applyBorder="1" applyAlignment="1">
      <alignment wrapText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3" fillId="0" borderId="0" xfId="53" applyFont="1" applyAlignment="1">
      <alignment wrapText="1"/>
      <protection/>
    </xf>
    <xf numFmtId="0" fontId="60" fillId="0" borderId="12" xfId="0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>
      <alignment/>
      <protection/>
    </xf>
    <xf numFmtId="0" fontId="60" fillId="0" borderId="14" xfId="0" applyFont="1" applyBorder="1" applyAlignment="1">
      <alignment vertical="top" wrapText="1"/>
    </xf>
    <xf numFmtId="49" fontId="60" fillId="0" borderId="13" xfId="0" applyNumberFormat="1" applyFont="1" applyBorder="1" applyAlignment="1">
      <alignment vertical="top" wrapText="1"/>
    </xf>
    <xf numFmtId="0" fontId="60" fillId="0" borderId="0" xfId="0" applyNumberFormat="1" applyFont="1" applyBorder="1" applyAlignment="1">
      <alignment horizontal="right" vertical="center" wrapText="1"/>
    </xf>
    <xf numFmtId="0" fontId="60" fillId="0" borderId="10" xfId="0" applyNumberFormat="1" applyFont="1" applyBorder="1" applyAlignment="1">
      <alignment horizontal="right" vertical="center"/>
    </xf>
    <xf numFmtId="0" fontId="60" fillId="0" borderId="12" xfId="0" applyNumberFormat="1" applyFont="1" applyBorder="1" applyAlignment="1">
      <alignment horizontal="right" vertical="center"/>
    </xf>
    <xf numFmtId="49" fontId="60" fillId="0" borderId="13" xfId="0" applyNumberFormat="1" applyFont="1" applyBorder="1" applyAlignment="1">
      <alignment wrapText="1"/>
    </xf>
    <xf numFmtId="0" fontId="60" fillId="0" borderId="18" xfId="0" applyFont="1" applyBorder="1" applyAlignment="1">
      <alignment wrapText="1"/>
    </xf>
    <xf numFmtId="2" fontId="62" fillId="0" borderId="12" xfId="0" applyNumberFormat="1" applyFont="1" applyBorder="1" applyAlignment="1">
      <alignment horizontal="center" vertical="center" wrapText="1"/>
    </xf>
    <xf numFmtId="2" fontId="60" fillId="0" borderId="19" xfId="0" applyNumberFormat="1" applyFont="1" applyBorder="1" applyAlignment="1">
      <alignment horizontal="center" vertical="center"/>
    </xf>
    <xf numFmtId="2" fontId="62" fillId="0" borderId="18" xfId="0" applyNumberFormat="1" applyFont="1" applyBorder="1" applyAlignment="1">
      <alignment horizontal="center" vertical="center" wrapText="1"/>
    </xf>
    <xf numFmtId="2" fontId="60" fillId="0" borderId="20" xfId="0" applyNumberFormat="1" applyFont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2" fontId="60" fillId="0" borderId="18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wrapText="1"/>
    </xf>
    <xf numFmtId="2" fontId="60" fillId="0" borderId="0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wrapText="1"/>
    </xf>
    <xf numFmtId="49" fontId="63" fillId="0" borderId="13" xfId="0" applyNumberFormat="1" applyFont="1" applyBorder="1" applyAlignment="1">
      <alignment wrapText="1"/>
    </xf>
    <xf numFmtId="2" fontId="63" fillId="0" borderId="20" xfId="0" applyNumberFormat="1" applyFont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 wrapText="1"/>
    </xf>
    <xf numFmtId="2" fontId="64" fillId="0" borderId="12" xfId="0" applyNumberFormat="1" applyFont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vertical="top" wrapText="1"/>
    </xf>
    <xf numFmtId="0" fontId="60" fillId="0" borderId="14" xfId="0" applyFont="1" applyBorder="1" applyAlignment="1">
      <alignment wrapText="1"/>
    </xf>
    <xf numFmtId="0" fontId="60" fillId="0" borderId="18" xfId="0" applyFont="1" applyBorder="1" applyAlignment="1">
      <alignment vertical="top" wrapText="1"/>
    </xf>
    <xf numFmtId="49" fontId="60" fillId="0" borderId="21" xfId="0" applyNumberFormat="1" applyFont="1" applyBorder="1" applyAlignment="1">
      <alignment vertical="top" wrapText="1"/>
    </xf>
    <xf numFmtId="0" fontId="60" fillId="0" borderId="21" xfId="0" applyFont="1" applyBorder="1" applyAlignment="1">
      <alignment vertical="top" wrapText="1"/>
    </xf>
    <xf numFmtId="2" fontId="60" fillId="0" borderId="18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wrapText="1"/>
    </xf>
    <xf numFmtId="0" fontId="62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/>
    </xf>
    <xf numFmtId="0" fontId="62" fillId="0" borderId="13" xfId="0" applyFont="1" applyBorder="1" applyAlignment="1">
      <alignment horizontal="right" wrapText="1"/>
    </xf>
    <xf numFmtId="0" fontId="62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175" fontId="60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wrapText="1"/>
    </xf>
    <xf numFmtId="0" fontId="60" fillId="0" borderId="21" xfId="0" applyFont="1" applyBorder="1" applyAlignment="1">
      <alignment wrapText="1"/>
    </xf>
    <xf numFmtId="49" fontId="60" fillId="0" borderId="21" xfId="0" applyNumberFormat="1" applyFont="1" applyBorder="1" applyAlignment="1">
      <alignment wrapText="1"/>
    </xf>
    <xf numFmtId="0" fontId="60" fillId="0" borderId="22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12" xfId="0" applyFont="1" applyBorder="1" applyAlignment="1">
      <alignment wrapText="1"/>
    </xf>
    <xf numFmtId="49" fontId="60" fillId="0" borderId="12" xfId="0" applyNumberFormat="1" applyFont="1" applyBorder="1" applyAlignment="1">
      <alignment wrapText="1"/>
    </xf>
    <xf numFmtId="0" fontId="63" fillId="0" borderId="23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wrapText="1"/>
    </xf>
    <xf numFmtId="49" fontId="63" fillId="0" borderId="12" xfId="0" applyNumberFormat="1" applyFont="1" applyBorder="1" applyAlignment="1">
      <alignment wrapText="1"/>
    </xf>
    <xf numFmtId="2" fontId="63" fillId="0" borderId="12" xfId="0" applyNumberFormat="1" applyFont="1" applyBorder="1" applyAlignment="1">
      <alignment horizontal="center" vertical="center" wrapText="1"/>
    </xf>
    <xf numFmtId="2" fontId="60" fillId="0" borderId="20" xfId="0" applyNumberFormat="1" applyFont="1" applyBorder="1" applyAlignment="1">
      <alignment horizontal="center" vertical="center" wrapText="1"/>
    </xf>
    <xf numFmtId="2" fontId="60" fillId="0" borderId="24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 wrapText="1"/>
    </xf>
    <xf numFmtId="2" fontId="60" fillId="0" borderId="25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60" fillId="0" borderId="12" xfId="0" applyFont="1" applyBorder="1" applyAlignment="1">
      <alignment horizontal="center" vertical="center"/>
    </xf>
    <xf numFmtId="49" fontId="60" fillId="0" borderId="13" xfId="0" applyNumberFormat="1" applyFont="1" applyBorder="1" applyAlignment="1">
      <alignment/>
    </xf>
    <xf numFmtId="2" fontId="60" fillId="0" borderId="13" xfId="0" applyNumberFormat="1" applyFont="1" applyBorder="1" applyAlignment="1">
      <alignment horizontal="center" vertical="center"/>
    </xf>
    <xf numFmtId="3" fontId="60" fillId="0" borderId="13" xfId="0" applyNumberFormat="1" applyFont="1" applyBorder="1" applyAlignment="1">
      <alignment horizontal="left" wrapText="1"/>
    </xf>
    <xf numFmtId="0" fontId="61" fillId="0" borderId="0" xfId="0" applyFont="1" applyAlignment="1">
      <alignment wrapText="1"/>
    </xf>
    <xf numFmtId="0" fontId="60" fillId="0" borderId="15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2" fontId="55" fillId="0" borderId="12" xfId="0" applyNumberFormat="1" applyFont="1" applyBorder="1" applyAlignment="1">
      <alignment horizontal="center" vertical="center"/>
    </xf>
    <xf numFmtId="175" fontId="62" fillId="0" borderId="13" xfId="0" applyNumberFormat="1" applyFont="1" applyBorder="1" applyAlignment="1">
      <alignment horizontal="center" wrapText="1"/>
    </xf>
    <xf numFmtId="0" fontId="60" fillId="0" borderId="14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15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/>
    </xf>
    <xf numFmtId="2" fontId="55" fillId="0" borderId="26" xfId="0" applyNumberFormat="1" applyFont="1" applyBorder="1" applyAlignment="1">
      <alignment horizontal="center" wrapText="1"/>
    </xf>
    <xf numFmtId="2" fontId="55" fillId="0" borderId="26" xfId="0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65" fillId="0" borderId="0" xfId="0" applyFont="1" applyAlignment="1">
      <alignment horizontal="justify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55" fillId="0" borderId="21" xfId="0" applyFont="1" applyBorder="1" applyAlignment="1">
      <alignment horizontal="justify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justify" vertical="top" wrapText="1"/>
    </xf>
    <xf numFmtId="0" fontId="60" fillId="0" borderId="0" xfId="0" applyFont="1" applyAlignment="1">
      <alignment horizontal="left" indent="12"/>
    </xf>
    <xf numFmtId="0" fontId="60" fillId="0" borderId="27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60" fillId="0" borderId="28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0" fillId="0" borderId="28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60" fillId="0" borderId="15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3" fillId="0" borderId="0" xfId="53" applyFont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0" fontId="60" fillId="0" borderId="0" xfId="0" applyFont="1" applyAlignment="1">
      <alignment wrapText="1"/>
    </xf>
    <xf numFmtId="49" fontId="6" fillId="0" borderId="0" xfId="53" applyNumberFormat="1" applyFont="1" applyFill="1" applyAlignment="1">
      <alignment wrapText="1"/>
      <protection/>
    </xf>
    <xf numFmtId="0" fontId="60" fillId="0" borderId="14" xfId="0" applyFont="1" applyBorder="1" applyAlignment="1">
      <alignment horizontal="center"/>
    </xf>
    <xf numFmtId="0" fontId="60" fillId="33" borderId="13" xfId="0" applyFont="1" applyFill="1" applyBorder="1" applyAlignment="1">
      <alignment wrapText="1"/>
    </xf>
    <xf numFmtId="3" fontId="60" fillId="0" borderId="14" xfId="0" applyNumberFormat="1" applyFont="1" applyBorder="1" applyAlignment="1">
      <alignment horizontal="center"/>
    </xf>
    <xf numFmtId="0" fontId="60" fillId="0" borderId="12" xfId="0" applyFont="1" applyBorder="1" applyAlignment="1">
      <alignment/>
    </xf>
    <xf numFmtId="2" fontId="60" fillId="0" borderId="12" xfId="0" applyNumberFormat="1" applyFont="1" applyBorder="1" applyAlignment="1">
      <alignment/>
    </xf>
    <xf numFmtId="175" fontId="60" fillId="0" borderId="18" xfId="0" applyNumberFormat="1" applyFont="1" applyBorder="1" applyAlignment="1">
      <alignment wrapText="1"/>
    </xf>
    <xf numFmtId="175" fontId="60" fillId="0" borderId="12" xfId="0" applyNumberFormat="1" applyFont="1" applyBorder="1" applyAlignment="1">
      <alignment/>
    </xf>
    <xf numFmtId="175" fontId="60" fillId="0" borderId="18" xfId="0" applyNumberFormat="1" applyFont="1" applyBorder="1" applyAlignment="1">
      <alignment/>
    </xf>
    <xf numFmtId="0" fontId="55" fillId="0" borderId="29" xfId="0" applyFont="1" applyBorder="1" applyAlignment="1">
      <alignment horizontal="justify" vertical="top" wrapText="1"/>
    </xf>
    <xf numFmtId="0" fontId="55" fillId="0" borderId="23" xfId="0" applyFont="1" applyBorder="1" applyAlignment="1">
      <alignment horizontal="justify" vertical="top" wrapText="1"/>
    </xf>
    <xf numFmtId="175" fontId="60" fillId="0" borderId="12" xfId="0" applyNumberFormat="1" applyFont="1" applyBorder="1" applyAlignment="1">
      <alignment vertical="top" wrapText="1"/>
    </xf>
    <xf numFmtId="2" fontId="60" fillId="0" borderId="12" xfId="0" applyNumberFormat="1" applyFont="1" applyBorder="1" applyAlignment="1">
      <alignment vertical="top" wrapText="1"/>
    </xf>
    <xf numFmtId="0" fontId="55" fillId="0" borderId="0" xfId="0" applyFont="1" applyAlignment="1">
      <alignment horizontal="left" indent="15"/>
    </xf>
    <xf numFmtId="0" fontId="5" fillId="0" borderId="29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2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75" fontId="5" fillId="0" borderId="27" xfId="0" applyNumberFormat="1" applyFont="1" applyBorder="1" applyAlignment="1">
      <alignment horizontal="justify" vertical="top" wrapText="1"/>
    </xf>
    <xf numFmtId="175" fontId="5" fillId="0" borderId="30" xfId="0" applyNumberFormat="1" applyFont="1" applyBorder="1" applyAlignment="1">
      <alignment horizontal="justify" vertical="top" wrapText="1"/>
    </xf>
    <xf numFmtId="0" fontId="60" fillId="0" borderId="0" xfId="0" applyFont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/>
    </xf>
    <xf numFmtId="0" fontId="68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6" fillId="0" borderId="0" xfId="53" applyNumberFormat="1" applyFont="1" applyFill="1" applyAlignment="1">
      <alignment horizontal="center" vertical="center" wrapText="1"/>
      <protection/>
    </xf>
    <xf numFmtId="2" fontId="57" fillId="0" borderId="18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175" fontId="63" fillId="0" borderId="27" xfId="0" applyNumberFormat="1" applyFont="1" applyBorder="1" applyAlignment="1">
      <alignment horizontal="justify" vertical="top" wrapText="1"/>
    </xf>
    <xf numFmtId="175" fontId="63" fillId="0" borderId="22" xfId="0" applyNumberFormat="1" applyFont="1" applyBorder="1" applyAlignment="1">
      <alignment horizontal="justify" vertical="top" wrapText="1"/>
    </xf>
    <xf numFmtId="175" fontId="63" fillId="0" borderId="30" xfId="0" applyNumberFormat="1" applyFont="1" applyBorder="1" applyAlignment="1">
      <alignment horizontal="justify" vertical="top" wrapText="1"/>
    </xf>
    <xf numFmtId="2" fontId="58" fillId="0" borderId="27" xfId="0" applyNumberFormat="1" applyFont="1" applyBorder="1" applyAlignment="1">
      <alignment horizontal="center" vertical="top" wrapText="1"/>
    </xf>
    <xf numFmtId="2" fontId="58" fillId="0" borderId="22" xfId="0" applyNumberFormat="1" applyFont="1" applyBorder="1" applyAlignment="1">
      <alignment horizontal="center" vertical="top" wrapText="1"/>
    </xf>
    <xf numFmtId="2" fontId="58" fillId="0" borderId="30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2" fontId="63" fillId="0" borderId="10" xfId="0" applyNumberFormat="1" applyFont="1" applyBorder="1" applyAlignment="1">
      <alignment horizontal="center" vertical="center"/>
    </xf>
    <xf numFmtId="2" fontId="63" fillId="0" borderId="20" xfId="0" applyNumberFormat="1" applyFont="1" applyBorder="1" applyAlignment="1">
      <alignment horizontal="center" vertical="center"/>
    </xf>
    <xf numFmtId="2" fontId="63" fillId="0" borderId="32" xfId="0" applyNumberFormat="1" applyFont="1" applyBorder="1" applyAlignment="1">
      <alignment horizontal="center" vertical="center"/>
    </xf>
    <xf numFmtId="2" fontId="63" fillId="0" borderId="24" xfId="0" applyNumberFormat="1" applyFont="1" applyBorder="1" applyAlignment="1">
      <alignment horizontal="center" vertical="center"/>
    </xf>
    <xf numFmtId="0" fontId="63" fillId="0" borderId="27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27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49" fontId="63" fillId="0" borderId="27" xfId="0" applyNumberFormat="1" applyFont="1" applyBorder="1" applyAlignment="1">
      <alignment wrapText="1"/>
    </xf>
    <xf numFmtId="49" fontId="63" fillId="0" borderId="14" xfId="0" applyNumberFormat="1" applyFont="1" applyBorder="1" applyAlignment="1">
      <alignment wrapText="1"/>
    </xf>
    <xf numFmtId="2" fontId="60" fillId="0" borderId="32" xfId="0" applyNumberFormat="1" applyFont="1" applyBorder="1" applyAlignment="1">
      <alignment horizontal="center" vertical="center"/>
    </xf>
    <xf numFmtId="2" fontId="60" fillId="0" borderId="24" xfId="0" applyNumberFormat="1" applyFont="1" applyBorder="1" applyAlignment="1">
      <alignment horizontal="center" vertical="center"/>
    </xf>
    <xf numFmtId="0" fontId="60" fillId="0" borderId="27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60" fillId="0" borderId="27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2" fontId="60" fillId="0" borderId="33" xfId="0" applyNumberFormat="1" applyFont="1" applyBorder="1" applyAlignment="1">
      <alignment horizontal="center" vertical="center" wrapText="1"/>
    </xf>
    <xf numFmtId="2" fontId="60" fillId="0" borderId="23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2" fontId="60" fillId="0" borderId="20" xfId="0" applyNumberFormat="1" applyFont="1" applyBorder="1" applyAlignment="1">
      <alignment horizontal="center" vertical="center"/>
    </xf>
    <xf numFmtId="0" fontId="60" fillId="0" borderId="27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2" fontId="60" fillId="0" borderId="25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wrapText="1"/>
    </xf>
    <xf numFmtId="0" fontId="60" fillId="0" borderId="22" xfId="0" applyFont="1" applyBorder="1" applyAlignment="1">
      <alignment vertical="top" wrapText="1"/>
    </xf>
    <xf numFmtId="0" fontId="60" fillId="0" borderId="22" xfId="0" applyFont="1" applyBorder="1" applyAlignment="1">
      <alignment horizontal="center" wrapText="1"/>
    </xf>
    <xf numFmtId="2" fontId="60" fillId="0" borderId="34" xfId="0" applyNumberFormat="1" applyFont="1" applyBorder="1" applyAlignment="1">
      <alignment horizontal="center" vertical="center" wrapText="1"/>
    </xf>
    <xf numFmtId="2" fontId="63" fillId="0" borderId="35" xfId="0" applyNumberFormat="1" applyFont="1" applyBorder="1" applyAlignment="1">
      <alignment horizontal="center" vertical="center" wrapText="1"/>
    </xf>
    <xf numFmtId="2" fontId="63" fillId="0" borderId="36" xfId="0" applyNumberFormat="1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wrapText="1"/>
    </xf>
    <xf numFmtId="49" fontId="60" fillId="0" borderId="14" xfId="0" applyNumberFormat="1" applyFont="1" applyBorder="1" applyAlignment="1">
      <alignment wrapText="1"/>
    </xf>
    <xf numFmtId="2" fontId="64" fillId="0" borderId="33" xfId="0" applyNumberFormat="1" applyFont="1" applyBorder="1" applyAlignment="1">
      <alignment horizontal="center" vertical="center" wrapText="1"/>
    </xf>
    <xf numFmtId="2" fontId="64" fillId="0" borderId="23" xfId="0" applyNumberFormat="1" applyFont="1" applyBorder="1" applyAlignment="1">
      <alignment horizontal="center" vertical="center" wrapText="1"/>
    </xf>
    <xf numFmtId="49" fontId="6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Alignment="1" applyProtection="1">
      <alignment horizontal="right" vertical="center" wrapText="1"/>
      <protection hidden="1"/>
    </xf>
    <xf numFmtId="49" fontId="6" fillId="0" borderId="0" xfId="53" applyNumberFormat="1" applyFont="1" applyFill="1" applyAlignment="1">
      <alignment horizontal="center" wrapText="1"/>
      <protection/>
    </xf>
    <xf numFmtId="0" fontId="60" fillId="0" borderId="0" xfId="0" applyFont="1" applyAlignment="1">
      <alignment horizontal="center" wrapText="1"/>
    </xf>
    <xf numFmtId="0" fontId="60" fillId="0" borderId="34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5" fillId="0" borderId="12" xfId="0" applyFont="1" applyBorder="1" applyAlignment="1">
      <alignment horizontal="center"/>
    </xf>
    <xf numFmtId="175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3" fillId="0" borderId="0" xfId="53" applyFont="1" applyAlignment="1" applyProtection="1">
      <alignment horizontal="left" vertical="center" wrapText="1"/>
      <protection hidden="1"/>
    </xf>
    <xf numFmtId="0" fontId="60" fillId="0" borderId="33" xfId="0" applyFont="1" applyBorder="1" applyAlignment="1">
      <alignment horizontal="center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175" fontId="60" fillId="0" borderId="27" xfId="0" applyNumberFormat="1" applyFont="1" applyBorder="1" applyAlignment="1">
      <alignment horizontal="justify" vertical="top" wrapText="1"/>
    </xf>
    <xf numFmtId="175" fontId="60" fillId="0" borderId="22" xfId="0" applyNumberFormat="1" applyFont="1" applyBorder="1" applyAlignment="1">
      <alignment horizontal="justify" vertical="top" wrapText="1"/>
    </xf>
    <xf numFmtId="175" fontId="60" fillId="0" borderId="30" xfId="0" applyNumberFormat="1" applyFont="1" applyBorder="1" applyAlignment="1">
      <alignment horizontal="justify" vertical="top" wrapText="1"/>
    </xf>
    <xf numFmtId="2" fontId="60" fillId="0" borderId="27" xfId="0" applyNumberFormat="1" applyFont="1" applyBorder="1" applyAlignment="1">
      <alignment horizontal="center" vertical="top" wrapText="1"/>
    </xf>
    <xf numFmtId="2" fontId="60" fillId="0" borderId="22" xfId="0" applyNumberFormat="1" applyFont="1" applyBorder="1" applyAlignment="1">
      <alignment horizontal="center" vertical="top" wrapText="1"/>
    </xf>
    <xf numFmtId="2" fontId="60" fillId="0" borderId="30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60" fillId="0" borderId="30" xfId="0" applyFont="1" applyBorder="1" applyAlignment="1">
      <alignment horizontal="center" wrapText="1"/>
    </xf>
    <xf numFmtId="0" fontId="60" fillId="0" borderId="27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55" fillId="0" borderId="0" xfId="0" applyFont="1" applyAlignment="1">
      <alignment horizontal="center" wrapText="1"/>
    </xf>
    <xf numFmtId="49" fontId="3" fillId="0" borderId="0" xfId="53" applyNumberFormat="1" applyFont="1" applyAlignment="1">
      <alignment horizontal="center" wrapText="1"/>
      <protection/>
    </xf>
    <xf numFmtId="0" fontId="69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2.140625" style="37" customWidth="1"/>
    <col min="2" max="2" width="11.7109375" style="38" customWidth="1"/>
    <col min="3" max="3" width="9.140625" style="38" customWidth="1"/>
    <col min="4" max="4" width="43.00390625" style="40" customWidth="1"/>
    <col min="5" max="5" width="10.7109375" style="41" customWidth="1"/>
    <col min="6" max="16384" width="9.140625" style="39" customWidth="1"/>
  </cols>
  <sheetData>
    <row r="1" spans="4:6" ht="15.75" customHeight="1">
      <c r="D1" s="200" t="s">
        <v>284</v>
      </c>
      <c r="E1" s="200"/>
      <c r="F1" s="36"/>
    </row>
    <row r="2" spans="4:6" ht="15.75" customHeight="1">
      <c r="D2" s="200" t="s">
        <v>285</v>
      </c>
      <c r="E2" s="200"/>
      <c r="F2" s="36"/>
    </row>
    <row r="3" spans="4:6" ht="15.75">
      <c r="D3" s="200" t="s">
        <v>178</v>
      </c>
      <c r="E3" s="200"/>
      <c r="F3" s="36"/>
    </row>
    <row r="5" spans="1:5" ht="123" customHeight="1">
      <c r="A5" s="210" t="s">
        <v>325</v>
      </c>
      <c r="B5" s="210"/>
      <c r="C5" s="210"/>
      <c r="D5" s="210"/>
      <c r="E5" s="210"/>
    </row>
    <row r="6" spans="1:5" ht="16.5" thickBot="1">
      <c r="A6" s="211"/>
      <c r="B6" s="211"/>
      <c r="C6" s="33"/>
      <c r="D6" s="28"/>
      <c r="E6" s="31" t="s">
        <v>21</v>
      </c>
    </row>
    <row r="7" spans="1:5" ht="42.75" customHeight="1" thickBot="1">
      <c r="A7" s="212" t="s">
        <v>91</v>
      </c>
      <c r="B7" s="213"/>
      <c r="C7" s="214"/>
      <c r="D7" s="201" t="s">
        <v>181</v>
      </c>
      <c r="E7" s="203" t="s">
        <v>90</v>
      </c>
    </row>
    <row r="8" spans="1:5" ht="174" thickBot="1">
      <c r="A8" s="30" t="s">
        <v>99</v>
      </c>
      <c r="B8" s="212" t="s">
        <v>100</v>
      </c>
      <c r="C8" s="214"/>
      <c r="D8" s="202"/>
      <c r="E8" s="204"/>
    </row>
    <row r="9" spans="1:5" ht="33.75" customHeight="1" thickBot="1">
      <c r="A9" s="30"/>
      <c r="B9" s="198" t="s">
        <v>96</v>
      </c>
      <c r="C9" s="199"/>
      <c r="D9" s="29" t="s">
        <v>184</v>
      </c>
      <c r="E9" s="32">
        <f>E10+E11+E12+E13+E14+E15+E16</f>
        <v>12747.000000000002</v>
      </c>
    </row>
    <row r="10" spans="1:5" ht="30" customHeight="1" thickBot="1">
      <c r="A10" s="30">
        <v>182</v>
      </c>
      <c r="B10" s="198" t="s">
        <v>187</v>
      </c>
      <c r="C10" s="199"/>
      <c r="D10" s="29" t="s">
        <v>188</v>
      </c>
      <c r="E10" s="32">
        <v>3033.2</v>
      </c>
    </row>
    <row r="11" spans="1:5" ht="48" thickBot="1">
      <c r="A11" s="30">
        <v>100</v>
      </c>
      <c r="B11" s="198" t="s">
        <v>198</v>
      </c>
      <c r="C11" s="199"/>
      <c r="D11" s="29" t="s">
        <v>199</v>
      </c>
      <c r="E11" s="32">
        <v>2682.4</v>
      </c>
    </row>
    <row r="12" spans="1:5" ht="33.75" customHeight="1" thickBot="1">
      <c r="A12" s="30">
        <v>182</v>
      </c>
      <c r="B12" s="198" t="s">
        <v>210</v>
      </c>
      <c r="C12" s="199"/>
      <c r="D12" s="29" t="s">
        <v>211</v>
      </c>
      <c r="E12" s="32">
        <v>31.3</v>
      </c>
    </row>
    <row r="13" spans="1:5" ht="30" customHeight="1" thickBot="1">
      <c r="A13" s="30">
        <v>182</v>
      </c>
      <c r="B13" s="198" t="s">
        <v>217</v>
      </c>
      <c r="C13" s="199"/>
      <c r="D13" s="29" t="s">
        <v>218</v>
      </c>
      <c r="E13" s="32">
        <v>1994.1</v>
      </c>
    </row>
    <row r="14" spans="1:5" ht="36.75" customHeight="1" thickBot="1">
      <c r="A14" s="30">
        <v>182</v>
      </c>
      <c r="B14" s="198" t="s">
        <v>221</v>
      </c>
      <c r="C14" s="199"/>
      <c r="D14" s="29" t="s">
        <v>222</v>
      </c>
      <c r="E14" s="32">
        <v>4534.1</v>
      </c>
    </row>
    <row r="15" spans="1:5" ht="142.5" thickBot="1">
      <c r="A15" s="30">
        <v>992</v>
      </c>
      <c r="B15" s="198" t="s">
        <v>231</v>
      </c>
      <c r="C15" s="199"/>
      <c r="D15" s="29" t="s">
        <v>232</v>
      </c>
      <c r="E15" s="32">
        <v>446.7</v>
      </c>
    </row>
    <row r="16" spans="1:5" ht="32.25" thickBot="1">
      <c r="A16" s="30">
        <v>992</v>
      </c>
      <c r="B16" s="198" t="s">
        <v>238</v>
      </c>
      <c r="C16" s="199"/>
      <c r="D16" s="29" t="s">
        <v>239</v>
      </c>
      <c r="E16" s="32">
        <v>25.2</v>
      </c>
    </row>
    <row r="17" spans="1:5" ht="16.5" thickBot="1">
      <c r="A17" s="30"/>
      <c r="B17" s="208" t="s">
        <v>78</v>
      </c>
      <c r="C17" s="209"/>
      <c r="D17" s="29" t="s">
        <v>243</v>
      </c>
      <c r="E17" s="32">
        <f>E18+E19+E20+E21+E22+E23+E24+E25</f>
        <v>13257.999999999996</v>
      </c>
    </row>
    <row r="18" spans="1:5" ht="48" thickBot="1">
      <c r="A18" s="30">
        <v>992</v>
      </c>
      <c r="B18" s="208" t="s">
        <v>246</v>
      </c>
      <c r="C18" s="209"/>
      <c r="D18" s="29" t="s">
        <v>247</v>
      </c>
      <c r="E18" s="32">
        <v>5577</v>
      </c>
    </row>
    <row r="19" spans="1:5" ht="32.25" thickBot="1">
      <c r="A19" s="30">
        <v>992</v>
      </c>
      <c r="B19" s="198" t="s">
        <v>251</v>
      </c>
      <c r="C19" s="199"/>
      <c r="D19" s="29" t="s">
        <v>252</v>
      </c>
      <c r="E19" s="32">
        <v>7376.9</v>
      </c>
    </row>
    <row r="20" spans="1:5" ht="63.75" thickBot="1">
      <c r="A20" s="30">
        <v>992</v>
      </c>
      <c r="B20" s="198" t="s">
        <v>257</v>
      </c>
      <c r="C20" s="199"/>
      <c r="D20" s="29" t="s">
        <v>258</v>
      </c>
      <c r="E20" s="32">
        <v>363.3</v>
      </c>
    </row>
    <row r="21" spans="1:5" ht="48" thickBot="1">
      <c r="A21" s="30">
        <v>992</v>
      </c>
      <c r="B21" s="198" t="s">
        <v>260</v>
      </c>
      <c r="C21" s="199"/>
      <c r="D21" s="29" t="s">
        <v>261</v>
      </c>
      <c r="E21" s="32">
        <v>3.8</v>
      </c>
    </row>
    <row r="22" spans="1:5" ht="126.75" thickBot="1">
      <c r="A22" s="30">
        <v>992</v>
      </c>
      <c r="B22" s="198" t="s">
        <v>263</v>
      </c>
      <c r="C22" s="199"/>
      <c r="D22" s="29" t="s">
        <v>264</v>
      </c>
      <c r="E22" s="32">
        <v>36.3</v>
      </c>
    </row>
    <row r="23" spans="1:5" ht="16.5" thickBot="1">
      <c r="A23" s="30">
        <v>992</v>
      </c>
      <c r="B23" s="198" t="s">
        <v>267</v>
      </c>
      <c r="C23" s="199"/>
      <c r="D23" s="29" t="s">
        <v>268</v>
      </c>
      <c r="E23" s="32">
        <v>25</v>
      </c>
    </row>
    <row r="24" spans="1:5" ht="111" thickBot="1">
      <c r="A24" s="30">
        <v>992</v>
      </c>
      <c r="B24" s="206" t="s">
        <v>273</v>
      </c>
      <c r="C24" s="207"/>
      <c r="D24" s="29" t="s">
        <v>274</v>
      </c>
      <c r="E24" s="32">
        <v>34.4</v>
      </c>
    </row>
    <row r="25" spans="1:5" ht="63.75" thickBot="1">
      <c r="A25" s="30">
        <v>992</v>
      </c>
      <c r="B25" s="206" t="s">
        <v>80</v>
      </c>
      <c r="C25" s="207"/>
      <c r="D25" s="29" t="s">
        <v>279</v>
      </c>
      <c r="E25" s="32">
        <v>-158.7</v>
      </c>
    </row>
    <row r="26" spans="1:5" ht="16.5" thickBot="1">
      <c r="A26" s="30"/>
      <c r="B26" s="208"/>
      <c r="C26" s="209"/>
      <c r="D26" s="29" t="s">
        <v>82</v>
      </c>
      <c r="E26" s="32">
        <v>26005</v>
      </c>
    </row>
    <row r="30" spans="1:5" ht="15.75">
      <c r="A30" s="42" t="s">
        <v>280</v>
      </c>
      <c r="B30" s="43"/>
      <c r="C30" s="43"/>
      <c r="D30" s="43"/>
      <c r="E30" s="43"/>
    </row>
    <row r="31" spans="1:5" ht="15.75">
      <c r="A31" s="42" t="s">
        <v>281</v>
      </c>
      <c r="B31" s="43"/>
      <c r="C31" s="43"/>
      <c r="D31" s="43"/>
      <c r="E31" s="42"/>
    </row>
    <row r="32" spans="1:5" ht="15.75">
      <c r="A32" s="42" t="s">
        <v>286</v>
      </c>
      <c r="B32" s="43"/>
      <c r="C32" s="43"/>
      <c r="D32" s="43"/>
      <c r="E32" s="43"/>
    </row>
    <row r="33" spans="1:5" ht="15.75">
      <c r="A33" s="42"/>
      <c r="B33" s="43"/>
      <c r="C33" s="43"/>
      <c r="D33" s="43"/>
      <c r="E33" s="43"/>
    </row>
    <row r="34" spans="1:5" ht="15.75">
      <c r="A34" s="42" t="s">
        <v>282</v>
      </c>
      <c r="B34" s="43"/>
      <c r="C34" s="43"/>
      <c r="D34" s="43"/>
      <c r="E34" s="43"/>
    </row>
    <row r="35" spans="1:5" ht="15.75">
      <c r="A35" s="42" t="s">
        <v>281</v>
      </c>
      <c r="B35" s="43"/>
      <c r="C35" s="43"/>
      <c r="D35" s="43"/>
      <c r="E35" s="43"/>
    </row>
    <row r="36" spans="1:5" ht="15.75">
      <c r="A36" s="205" t="s">
        <v>287</v>
      </c>
      <c r="B36" s="205"/>
      <c r="C36" s="205"/>
      <c r="D36" s="205"/>
      <c r="E36" s="205"/>
    </row>
  </sheetData>
  <sheetProtection/>
  <mergeCells count="28">
    <mergeCell ref="B23:C23"/>
    <mergeCell ref="B19:C19"/>
    <mergeCell ref="B20:C20"/>
    <mergeCell ref="B17:C17"/>
    <mergeCell ref="B18:C18"/>
    <mergeCell ref="A6:B6"/>
    <mergeCell ref="A7:C7"/>
    <mergeCell ref="B8:C8"/>
    <mergeCell ref="B13:C13"/>
    <mergeCell ref="B21:C21"/>
    <mergeCell ref="A36:E36"/>
    <mergeCell ref="B25:C25"/>
    <mergeCell ref="B26:C26"/>
    <mergeCell ref="A5:E5"/>
    <mergeCell ref="B24:C24"/>
    <mergeCell ref="B14:C14"/>
    <mergeCell ref="B12:C12"/>
    <mergeCell ref="B11:C11"/>
    <mergeCell ref="B9:C9"/>
    <mergeCell ref="B10:C10"/>
    <mergeCell ref="B22:C22"/>
    <mergeCell ref="B15:C15"/>
    <mergeCell ref="B16:C16"/>
    <mergeCell ref="D1:E1"/>
    <mergeCell ref="D2:E2"/>
    <mergeCell ref="D3:E3"/>
    <mergeCell ref="D7:D8"/>
    <mergeCell ref="E7:E8"/>
  </mergeCells>
  <printOptions/>
  <pageMargins left="0.94" right="0.47" top="0.41" bottom="0.4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8.28125" style="1" customWidth="1"/>
    <col min="2" max="2" width="24.8515625" style="1" customWidth="1"/>
    <col min="3" max="3" width="38.140625" style="1" customWidth="1"/>
    <col min="4" max="4" width="18.00390625" style="5" customWidth="1"/>
    <col min="5" max="5" width="11.28125" style="5" customWidth="1"/>
    <col min="6" max="7" width="9.140625" style="0" customWidth="1"/>
  </cols>
  <sheetData>
    <row r="1" spans="3:5" ht="18.75" customHeight="1">
      <c r="C1" s="200" t="s">
        <v>407</v>
      </c>
      <c r="D1" s="200"/>
      <c r="E1" s="200"/>
    </row>
    <row r="2" spans="3:5" ht="22.5" customHeight="1">
      <c r="C2" s="200" t="s">
        <v>408</v>
      </c>
      <c r="D2" s="200"/>
      <c r="E2" s="200"/>
    </row>
    <row r="3" spans="3:5" ht="18.75" customHeight="1">
      <c r="C3" s="200" t="s">
        <v>179</v>
      </c>
      <c r="D3" s="200"/>
      <c r="E3" s="200"/>
    </row>
    <row r="4" spans="4:5" ht="18.75">
      <c r="D4" s="2"/>
      <c r="E4" s="3"/>
    </row>
    <row r="5" spans="4:5" ht="18.75">
      <c r="D5" s="2"/>
      <c r="E5" s="3"/>
    </row>
    <row r="6" spans="1:5" ht="51" customHeight="1">
      <c r="A6" s="291" t="s">
        <v>175</v>
      </c>
      <c r="B6" s="291"/>
      <c r="C6" s="291"/>
      <c r="D6" s="291"/>
      <c r="E6" s="291"/>
    </row>
    <row r="7" spans="4:5" ht="33" customHeight="1" thickBot="1">
      <c r="D7" s="4"/>
      <c r="E7" s="18"/>
    </row>
    <row r="8" spans="2:5" ht="57.75" customHeight="1" thickBot="1">
      <c r="B8" s="154" t="s">
        <v>49</v>
      </c>
      <c r="C8" s="155" t="s">
        <v>182</v>
      </c>
      <c r="D8" s="155" t="s">
        <v>183</v>
      </c>
      <c r="E8" s="2"/>
    </row>
    <row r="9" spans="2:5" ht="19.5" thickBot="1">
      <c r="B9" s="156" t="s">
        <v>406</v>
      </c>
      <c r="C9" s="157">
        <v>0</v>
      </c>
      <c r="D9" s="158">
        <v>0</v>
      </c>
      <c r="E9" s="2"/>
    </row>
    <row r="10" spans="4:5" ht="18.75">
      <c r="D10" s="2"/>
      <c r="E10" s="2"/>
    </row>
    <row r="11" spans="4:5" ht="18.75">
      <c r="D11" s="2"/>
      <c r="E11" s="2"/>
    </row>
    <row r="13" spans="1:5" s="39" customFormat="1" ht="15.75">
      <c r="A13" s="42" t="s">
        <v>280</v>
      </c>
      <c r="B13" s="147"/>
      <c r="C13" s="43"/>
      <c r="D13" s="43"/>
      <c r="E13" s="43"/>
    </row>
    <row r="14" spans="1:5" s="39" customFormat="1" ht="15.75">
      <c r="A14" s="42" t="s">
        <v>281</v>
      </c>
      <c r="B14" s="147"/>
      <c r="C14" s="43"/>
      <c r="D14" s="43"/>
      <c r="E14" s="42"/>
    </row>
    <row r="15" spans="1:15" s="39" customFormat="1" ht="15.75">
      <c r="A15" s="205" t="s">
        <v>286</v>
      </c>
      <c r="B15" s="205"/>
      <c r="C15" s="205"/>
      <c r="D15" s="205"/>
      <c r="E15" s="205"/>
      <c r="F15" s="205"/>
      <c r="G15" s="205"/>
      <c r="H15" s="205"/>
      <c r="I15" s="205"/>
      <c r="J15" s="205"/>
      <c r="K15" s="64"/>
      <c r="L15" s="64"/>
      <c r="M15" s="64"/>
      <c r="N15" s="64"/>
      <c r="O15" s="64"/>
    </row>
    <row r="16" spans="1:5" s="39" customFormat="1" ht="15.75">
      <c r="A16" s="42"/>
      <c r="B16" s="147"/>
      <c r="C16" s="43"/>
      <c r="D16" s="43"/>
      <c r="E16" s="43"/>
    </row>
    <row r="17" spans="1:5" s="39" customFormat="1" ht="15.75">
      <c r="A17" s="42" t="s">
        <v>282</v>
      </c>
      <c r="B17" s="147"/>
      <c r="C17" s="43"/>
      <c r="D17" s="43"/>
      <c r="E17" s="43"/>
    </row>
    <row r="18" spans="1:5" s="39" customFormat="1" ht="15.75">
      <c r="A18" s="42" t="s">
        <v>281</v>
      </c>
      <c r="B18" s="147"/>
      <c r="C18" s="43"/>
      <c r="D18" s="43"/>
      <c r="E18" s="43"/>
    </row>
    <row r="19" spans="1:10" s="39" customFormat="1" ht="15.75">
      <c r="A19" s="64" t="s">
        <v>287</v>
      </c>
      <c r="B19" s="64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5">
    <mergeCell ref="A15:J15"/>
    <mergeCell ref="C3:E3"/>
    <mergeCell ref="C2:E2"/>
    <mergeCell ref="C1:E1"/>
    <mergeCell ref="A6:E6"/>
  </mergeCells>
  <printOptions/>
  <pageMargins left="1.01" right="0.67" top="0.7480314960629921" bottom="0.7480314960629921" header="0.32" footer="0.3149606299212598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3">
      <selection activeCell="F4" sqref="F4:I4"/>
    </sheetView>
  </sheetViews>
  <sheetFormatPr defaultColWidth="9.140625" defaultRowHeight="15"/>
  <cols>
    <col min="7" max="7" width="9.140625" style="0" customWidth="1"/>
    <col min="9" max="9" width="9.7109375" style="0" customWidth="1"/>
  </cols>
  <sheetData>
    <row r="1" spans="1:9" ht="18.75">
      <c r="A1" s="197"/>
      <c r="F1" s="294" t="s">
        <v>496</v>
      </c>
      <c r="G1" s="294"/>
      <c r="H1" s="294"/>
      <c r="I1" s="294"/>
    </row>
    <row r="2" spans="1:9" ht="34.5" customHeight="1">
      <c r="A2" s="197"/>
      <c r="F2" s="294" t="s">
        <v>498</v>
      </c>
      <c r="G2" s="294"/>
      <c r="H2" s="294"/>
      <c r="I2" s="294"/>
    </row>
    <row r="3" spans="1:9" ht="18.75">
      <c r="A3" s="7"/>
      <c r="F3" s="294" t="s">
        <v>472</v>
      </c>
      <c r="G3" s="294"/>
      <c r="H3" s="294"/>
      <c r="I3" s="294"/>
    </row>
    <row r="4" spans="1:9" ht="18.75">
      <c r="A4" s="7"/>
      <c r="F4" s="294" t="s">
        <v>499</v>
      </c>
      <c r="G4" s="294"/>
      <c r="H4" s="294"/>
      <c r="I4" s="294"/>
    </row>
    <row r="5" ht="14.25" customHeight="1">
      <c r="A5" s="7"/>
    </row>
    <row r="6" spans="1:9" ht="15" customHeight="1">
      <c r="A6" s="210" t="s">
        <v>497</v>
      </c>
      <c r="B6" s="210"/>
      <c r="C6" s="210"/>
      <c r="D6" s="210"/>
      <c r="E6" s="210"/>
      <c r="F6" s="210"/>
      <c r="G6" s="210"/>
      <c r="H6" s="210"/>
      <c r="I6" s="210"/>
    </row>
    <row r="7" spans="1:9" ht="74.25" customHeight="1">
      <c r="A7" s="210"/>
      <c r="B7" s="210"/>
      <c r="C7" s="210"/>
      <c r="D7" s="210"/>
      <c r="E7" s="210"/>
      <c r="F7" s="210"/>
      <c r="G7" s="210"/>
      <c r="H7" s="210"/>
      <c r="I7" s="210"/>
    </row>
    <row r="8" ht="18.75">
      <c r="A8" s="160"/>
    </row>
    <row r="9" spans="1:9" ht="17.25">
      <c r="A9" s="292" t="s">
        <v>473</v>
      </c>
      <c r="B9" s="292"/>
      <c r="C9" s="292"/>
      <c r="D9" s="292"/>
      <c r="E9" s="292"/>
      <c r="F9" s="292"/>
      <c r="G9" s="292"/>
      <c r="H9" s="292"/>
      <c r="I9" s="292"/>
    </row>
    <row r="10" spans="1:9" ht="17.25">
      <c r="A10" s="292" t="s">
        <v>474</v>
      </c>
      <c r="B10" s="292"/>
      <c r="C10" s="292"/>
      <c r="D10" s="292"/>
      <c r="E10" s="292"/>
      <c r="F10" s="292"/>
      <c r="G10" s="292"/>
      <c r="H10" s="292"/>
      <c r="I10" s="292"/>
    </row>
    <row r="11" spans="1:9" ht="17.25">
      <c r="A11" s="292" t="s">
        <v>493</v>
      </c>
      <c r="B11" s="292"/>
      <c r="C11" s="292"/>
      <c r="D11" s="292"/>
      <c r="E11" s="292"/>
      <c r="F11" s="292"/>
      <c r="G11" s="292"/>
      <c r="H11" s="292"/>
      <c r="I11" s="292"/>
    </row>
    <row r="12" spans="1:9" ht="17.25">
      <c r="A12" s="292" t="s">
        <v>475</v>
      </c>
      <c r="B12" s="292"/>
      <c r="C12" s="292"/>
      <c r="D12" s="292"/>
      <c r="E12" s="292"/>
      <c r="F12" s="292"/>
      <c r="G12" s="292"/>
      <c r="H12" s="292"/>
      <c r="I12" s="292"/>
    </row>
    <row r="13" spans="1:9" ht="34.5" customHeight="1">
      <c r="A13" s="292" t="s">
        <v>476</v>
      </c>
      <c r="B13" s="292"/>
      <c r="C13" s="292"/>
      <c r="D13" s="292"/>
      <c r="E13" s="292"/>
      <c r="F13" s="292"/>
      <c r="G13" s="292"/>
      <c r="H13" s="292"/>
      <c r="I13" s="292"/>
    </row>
    <row r="14" spans="1:9" ht="34.5" customHeight="1">
      <c r="A14" s="292" t="s">
        <v>477</v>
      </c>
      <c r="B14" s="292"/>
      <c r="C14" s="292"/>
      <c r="D14" s="292"/>
      <c r="E14" s="292"/>
      <c r="F14" s="292"/>
      <c r="G14" s="292"/>
      <c r="H14" s="292"/>
      <c r="I14" s="292"/>
    </row>
    <row r="15" spans="1:9" ht="34.5" customHeight="1">
      <c r="A15" s="292" t="s">
        <v>478</v>
      </c>
      <c r="B15" s="292"/>
      <c r="C15" s="292"/>
      <c r="D15" s="292"/>
      <c r="E15" s="292"/>
      <c r="F15" s="292"/>
      <c r="G15" s="292"/>
      <c r="H15" s="292"/>
      <c r="I15" s="292"/>
    </row>
    <row r="16" spans="1:9" ht="34.5" customHeight="1">
      <c r="A16" s="292" t="s">
        <v>479</v>
      </c>
      <c r="B16" s="292"/>
      <c r="C16" s="292"/>
      <c r="D16" s="292"/>
      <c r="E16" s="292"/>
      <c r="F16" s="292"/>
      <c r="G16" s="292"/>
      <c r="H16" s="292"/>
      <c r="I16" s="292"/>
    </row>
    <row r="17" spans="1:9" ht="17.25">
      <c r="A17" s="292" t="s">
        <v>480</v>
      </c>
      <c r="B17" s="292"/>
      <c r="C17" s="292"/>
      <c r="D17" s="292"/>
      <c r="E17" s="292"/>
      <c r="F17" s="292"/>
      <c r="G17" s="292"/>
      <c r="H17" s="292"/>
      <c r="I17" s="292"/>
    </row>
    <row r="18" spans="1:9" ht="17.25">
      <c r="A18" s="292" t="s">
        <v>481</v>
      </c>
      <c r="B18" s="292"/>
      <c r="C18" s="292"/>
      <c r="D18" s="292"/>
      <c r="E18" s="292"/>
      <c r="F18" s="292"/>
      <c r="G18" s="292"/>
      <c r="H18" s="292"/>
      <c r="I18" s="292"/>
    </row>
    <row r="19" spans="1:9" ht="17.25">
      <c r="A19" s="292" t="s">
        <v>482</v>
      </c>
      <c r="B19" s="292"/>
      <c r="C19" s="292"/>
      <c r="D19" s="292"/>
      <c r="E19" s="292"/>
      <c r="F19" s="292"/>
      <c r="G19" s="292"/>
      <c r="H19" s="292"/>
      <c r="I19" s="292"/>
    </row>
    <row r="20" spans="1:9" ht="17.25">
      <c r="A20" s="292" t="s">
        <v>483</v>
      </c>
      <c r="B20" s="292"/>
      <c r="C20" s="292"/>
      <c r="D20" s="292"/>
      <c r="E20" s="292"/>
      <c r="F20" s="292"/>
      <c r="G20" s="292"/>
      <c r="H20" s="292"/>
      <c r="I20" s="292"/>
    </row>
    <row r="21" spans="1:9" ht="17.25">
      <c r="A21" s="292" t="s">
        <v>484</v>
      </c>
      <c r="B21" s="292"/>
      <c r="C21" s="292"/>
      <c r="D21" s="292"/>
      <c r="E21" s="292"/>
      <c r="F21" s="292"/>
      <c r="G21" s="292"/>
      <c r="H21" s="292"/>
      <c r="I21" s="292"/>
    </row>
    <row r="22" spans="1:9" ht="17.25">
      <c r="A22" s="292" t="s">
        <v>485</v>
      </c>
      <c r="B22" s="292"/>
      <c r="C22" s="292"/>
      <c r="D22" s="292"/>
      <c r="E22" s="292"/>
      <c r="F22" s="292"/>
      <c r="G22" s="292"/>
      <c r="H22" s="292"/>
      <c r="I22" s="292"/>
    </row>
    <row r="23" spans="1:9" ht="17.25">
      <c r="A23" s="292" t="s">
        <v>486</v>
      </c>
      <c r="B23" s="292"/>
      <c r="C23" s="292"/>
      <c r="D23" s="292"/>
      <c r="E23" s="292"/>
      <c r="F23" s="292"/>
      <c r="G23" s="292"/>
      <c r="H23" s="292"/>
      <c r="I23" s="292"/>
    </row>
    <row r="24" spans="1:9" ht="17.25">
      <c r="A24" s="292" t="s">
        <v>487</v>
      </c>
      <c r="B24" s="292"/>
      <c r="C24" s="292"/>
      <c r="D24" s="292"/>
      <c r="E24" s="292"/>
      <c r="F24" s="292"/>
      <c r="G24" s="292"/>
      <c r="H24" s="292"/>
      <c r="I24" s="292"/>
    </row>
    <row r="25" spans="1:9" ht="17.25">
      <c r="A25" s="292" t="s">
        <v>488</v>
      </c>
      <c r="B25" s="292"/>
      <c r="C25" s="292"/>
      <c r="D25" s="292"/>
      <c r="E25" s="292"/>
      <c r="F25" s="292"/>
      <c r="G25" s="292"/>
      <c r="H25" s="292"/>
      <c r="I25" s="292"/>
    </row>
    <row r="26" spans="1:9" ht="17.25">
      <c r="A26" s="292" t="s">
        <v>489</v>
      </c>
      <c r="B26" s="292"/>
      <c r="C26" s="292"/>
      <c r="D26" s="292"/>
      <c r="E26" s="292"/>
      <c r="F26" s="292"/>
      <c r="G26" s="292"/>
      <c r="H26" s="292"/>
      <c r="I26" s="292"/>
    </row>
    <row r="27" ht="18.75">
      <c r="A27" s="160"/>
    </row>
    <row r="28" ht="18.75">
      <c r="A28" s="160"/>
    </row>
    <row r="29" ht="18.75">
      <c r="A29" s="7" t="s">
        <v>280</v>
      </c>
    </row>
    <row r="30" ht="18.75">
      <c r="A30" s="7" t="s">
        <v>490</v>
      </c>
    </row>
    <row r="31" spans="1:8" ht="18.75">
      <c r="A31" s="293" t="s">
        <v>472</v>
      </c>
      <c r="B31" s="293"/>
      <c r="C31" s="293"/>
      <c r="H31" s="7" t="s">
        <v>494</v>
      </c>
    </row>
    <row r="32" spans="1:8" ht="18.75">
      <c r="A32" s="7"/>
      <c r="H32" s="7"/>
    </row>
    <row r="33" spans="1:8" ht="18.75">
      <c r="A33" s="7" t="s">
        <v>282</v>
      </c>
      <c r="H33" s="7"/>
    </row>
    <row r="34" spans="1:8" ht="18.75">
      <c r="A34" s="7" t="s">
        <v>281</v>
      </c>
      <c r="H34" s="7"/>
    </row>
    <row r="35" spans="1:8" ht="18.75">
      <c r="A35" s="293" t="s">
        <v>491</v>
      </c>
      <c r="B35" s="293"/>
      <c r="C35" s="293"/>
      <c r="D35" s="293"/>
      <c r="E35" s="7" t="s">
        <v>492</v>
      </c>
      <c r="F35" s="7"/>
      <c r="H35" s="7" t="s">
        <v>495</v>
      </c>
    </row>
  </sheetData>
  <sheetProtection/>
  <mergeCells count="25">
    <mergeCell ref="A35:D35"/>
    <mergeCell ref="A31:C31"/>
    <mergeCell ref="A6:I7"/>
    <mergeCell ref="F1:I1"/>
    <mergeCell ref="F2:I2"/>
    <mergeCell ref="F3:I3"/>
    <mergeCell ref="F4:I4"/>
    <mergeCell ref="A21:I21"/>
    <mergeCell ref="A22:I22"/>
    <mergeCell ref="A23:I23"/>
    <mergeCell ref="A24:I24"/>
    <mergeCell ref="A25:I25"/>
    <mergeCell ref="A26:I26"/>
    <mergeCell ref="A15:I15"/>
    <mergeCell ref="A16:I16"/>
    <mergeCell ref="A17:I17"/>
    <mergeCell ref="A18:I18"/>
    <mergeCell ref="A19:I19"/>
    <mergeCell ref="A20:I20"/>
    <mergeCell ref="A9:I9"/>
    <mergeCell ref="A10:I10"/>
    <mergeCell ref="A11:I11"/>
    <mergeCell ref="A12:I12"/>
    <mergeCell ref="A13:I13"/>
    <mergeCell ref="A14:I14"/>
  </mergeCells>
  <printOptions/>
  <pageMargins left="1.21" right="0.49" top="0.5" bottom="0.37" header="0.3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7.28125" style="21" customWidth="1"/>
    <col min="2" max="2" width="41.00390625" style="22" customWidth="1"/>
    <col min="3" max="3" width="8.7109375" style="61" customWidth="1"/>
    <col min="4" max="4" width="9.28125" style="61" customWidth="1"/>
    <col min="5" max="5" width="8.8515625" style="62" customWidth="1"/>
    <col min="6" max="16384" width="9.140625" style="21" customWidth="1"/>
  </cols>
  <sheetData>
    <row r="1" spans="2:5" ht="15.75" customHeight="1">
      <c r="B1" s="200" t="s">
        <v>288</v>
      </c>
      <c r="C1" s="200"/>
      <c r="D1" s="200"/>
      <c r="E1" s="200"/>
    </row>
    <row r="2" spans="2:5" ht="15.75" customHeight="1">
      <c r="B2" s="200" t="s">
        <v>285</v>
      </c>
      <c r="C2" s="200"/>
      <c r="D2" s="200"/>
      <c r="E2" s="200"/>
    </row>
    <row r="3" spans="2:5" ht="15.75" customHeight="1">
      <c r="B3" s="200" t="s">
        <v>178</v>
      </c>
      <c r="C3" s="200"/>
      <c r="D3" s="200"/>
      <c r="E3" s="200"/>
    </row>
    <row r="4" spans="2:5" ht="15.75" customHeight="1">
      <c r="B4" s="35"/>
      <c r="C4" s="35"/>
      <c r="D4" s="35"/>
      <c r="E4" s="35"/>
    </row>
    <row r="5" spans="1:8" ht="75.75" customHeight="1">
      <c r="A5" s="215" t="s">
        <v>95</v>
      </c>
      <c r="B5" s="215"/>
      <c r="C5" s="215"/>
      <c r="D5" s="215"/>
      <c r="E5" s="215"/>
      <c r="F5" s="65"/>
      <c r="G5" s="65"/>
      <c r="H5" s="65"/>
    </row>
    <row r="6" spans="4:6" ht="15.75" thickBot="1">
      <c r="D6" s="216" t="s">
        <v>21</v>
      </c>
      <c r="E6" s="216"/>
      <c r="F6" s="22"/>
    </row>
    <row r="7" spans="1:9" ht="111.75" customHeight="1">
      <c r="A7" s="217" t="s">
        <v>73</v>
      </c>
      <c r="B7" s="217" t="s">
        <v>181</v>
      </c>
      <c r="C7" s="220" t="s">
        <v>467</v>
      </c>
      <c r="D7" s="220" t="s">
        <v>90</v>
      </c>
      <c r="E7" s="223" t="s">
        <v>24</v>
      </c>
      <c r="F7" s="22"/>
      <c r="I7" s="21" t="s">
        <v>289</v>
      </c>
    </row>
    <row r="8" spans="1:6" ht="15">
      <c r="A8" s="218"/>
      <c r="B8" s="218"/>
      <c r="C8" s="221"/>
      <c r="D8" s="221"/>
      <c r="E8" s="224"/>
      <c r="F8" s="22"/>
    </row>
    <row r="9" spans="1:6" ht="15.75" thickBot="1">
      <c r="A9" s="219"/>
      <c r="B9" s="219"/>
      <c r="C9" s="222"/>
      <c r="D9" s="222"/>
      <c r="E9" s="225"/>
      <c r="F9" s="22"/>
    </row>
    <row r="10" spans="1:6" ht="30" thickBot="1">
      <c r="A10" s="44" t="s">
        <v>96</v>
      </c>
      <c r="B10" s="23" t="s">
        <v>184</v>
      </c>
      <c r="C10" s="45">
        <v>12490.2</v>
      </c>
      <c r="D10" s="45">
        <v>12747</v>
      </c>
      <c r="E10" s="46">
        <v>102.06</v>
      </c>
      <c r="F10" s="22"/>
    </row>
    <row r="11" spans="1:6" ht="30" thickBot="1">
      <c r="A11" s="44" t="s">
        <v>185</v>
      </c>
      <c r="B11" s="23" t="s">
        <v>186</v>
      </c>
      <c r="C11" s="45">
        <v>2950</v>
      </c>
      <c r="D11" s="45">
        <v>3033.2</v>
      </c>
      <c r="E11" s="46">
        <v>102.82</v>
      </c>
      <c r="F11" s="22"/>
    </row>
    <row r="12" spans="1:6" ht="30.75" thickBot="1">
      <c r="A12" s="47" t="s">
        <v>187</v>
      </c>
      <c r="B12" s="24" t="s">
        <v>188</v>
      </c>
      <c r="C12" s="48">
        <v>2950</v>
      </c>
      <c r="D12" s="48">
        <v>3033.2</v>
      </c>
      <c r="E12" s="49">
        <v>102.82</v>
      </c>
      <c r="F12" s="22"/>
    </row>
    <row r="13" spans="1:6" ht="105.75" thickBot="1">
      <c r="A13" s="50" t="s">
        <v>189</v>
      </c>
      <c r="B13" s="26" t="s">
        <v>283</v>
      </c>
      <c r="C13" s="51">
        <v>2888.8</v>
      </c>
      <c r="D13" s="52">
        <v>2995.7</v>
      </c>
      <c r="E13" s="53">
        <v>103.7</v>
      </c>
      <c r="F13" s="22"/>
    </row>
    <row r="14" spans="1:6" ht="165.75" thickBot="1">
      <c r="A14" s="50" t="s">
        <v>190</v>
      </c>
      <c r="B14" s="63" t="s">
        <v>191</v>
      </c>
      <c r="C14" s="51">
        <v>42</v>
      </c>
      <c r="D14" s="52">
        <v>16.6</v>
      </c>
      <c r="E14" s="53">
        <v>39.52</v>
      </c>
      <c r="F14" s="22"/>
    </row>
    <row r="15" spans="1:6" ht="75.75" thickBot="1">
      <c r="A15" s="50" t="s">
        <v>192</v>
      </c>
      <c r="B15" s="63" t="s">
        <v>193</v>
      </c>
      <c r="C15" s="51">
        <v>18</v>
      </c>
      <c r="D15" s="52">
        <v>20.6</v>
      </c>
      <c r="E15" s="53">
        <v>114.44</v>
      </c>
      <c r="F15" s="22"/>
    </row>
    <row r="16" spans="1:6" ht="135.75" thickBot="1">
      <c r="A16" s="50" t="s">
        <v>194</v>
      </c>
      <c r="B16" s="63" t="s">
        <v>195</v>
      </c>
      <c r="C16" s="51">
        <v>1.2</v>
      </c>
      <c r="D16" s="52">
        <v>0.3</v>
      </c>
      <c r="E16" s="53">
        <v>25</v>
      </c>
      <c r="F16" s="22"/>
    </row>
    <row r="17" spans="1:6" ht="44.25" thickBot="1">
      <c r="A17" s="44" t="s">
        <v>196</v>
      </c>
      <c r="B17" s="23" t="s">
        <v>197</v>
      </c>
      <c r="C17" s="45">
        <v>2589.7</v>
      </c>
      <c r="D17" s="45">
        <v>2682.4</v>
      </c>
      <c r="E17" s="46">
        <v>103.58</v>
      </c>
      <c r="F17" s="22"/>
    </row>
    <row r="18" spans="1:6" ht="45.75" thickBot="1">
      <c r="A18" s="44" t="s">
        <v>198</v>
      </c>
      <c r="B18" s="24" t="s">
        <v>199</v>
      </c>
      <c r="C18" s="48">
        <v>2589.7</v>
      </c>
      <c r="D18" s="48">
        <v>2682.4</v>
      </c>
      <c r="E18" s="49">
        <v>103.58</v>
      </c>
      <c r="F18" s="22"/>
    </row>
    <row r="19" spans="1:6" ht="105.75" thickBot="1">
      <c r="A19" s="44" t="s">
        <v>200</v>
      </c>
      <c r="B19" s="27" t="s">
        <v>201</v>
      </c>
      <c r="C19" s="51">
        <v>908.3</v>
      </c>
      <c r="D19" s="52">
        <v>935.1</v>
      </c>
      <c r="E19" s="53">
        <v>102.95</v>
      </c>
      <c r="F19" s="22"/>
    </row>
    <row r="20" spans="1:6" ht="135.75" thickBot="1">
      <c r="A20" s="44" t="s">
        <v>202</v>
      </c>
      <c r="B20" s="27" t="s">
        <v>203</v>
      </c>
      <c r="C20" s="51">
        <v>23</v>
      </c>
      <c r="D20" s="52">
        <v>25.3</v>
      </c>
      <c r="E20" s="53">
        <v>110</v>
      </c>
      <c r="F20" s="22"/>
    </row>
    <row r="21" spans="1:6" ht="120.75" thickBot="1">
      <c r="A21" s="44" t="s">
        <v>204</v>
      </c>
      <c r="B21" s="27" t="s">
        <v>205</v>
      </c>
      <c r="C21" s="51">
        <v>1658.4</v>
      </c>
      <c r="D21" s="52">
        <v>1842.3</v>
      </c>
      <c r="E21" s="53">
        <v>111.09</v>
      </c>
      <c r="F21" s="22"/>
    </row>
    <row r="22" spans="1:6" ht="105.75" thickBot="1">
      <c r="A22" s="44" t="s">
        <v>206</v>
      </c>
      <c r="B22" s="27" t="s">
        <v>207</v>
      </c>
      <c r="C22" s="51">
        <v>0</v>
      </c>
      <c r="D22" s="52">
        <v>-120.3</v>
      </c>
      <c r="E22" s="53">
        <v>0</v>
      </c>
      <c r="F22" s="22"/>
    </row>
    <row r="23" spans="1:6" ht="30" thickBot="1">
      <c r="A23" s="44" t="s">
        <v>208</v>
      </c>
      <c r="B23" s="23" t="s">
        <v>209</v>
      </c>
      <c r="C23" s="45">
        <v>31.2</v>
      </c>
      <c r="D23" s="45">
        <v>31.3</v>
      </c>
      <c r="E23" s="46">
        <v>100.32</v>
      </c>
      <c r="F23" s="22"/>
    </row>
    <row r="24" spans="1:6" ht="30.75" thickBot="1">
      <c r="A24" s="47" t="s">
        <v>210</v>
      </c>
      <c r="B24" s="24" t="s">
        <v>211</v>
      </c>
      <c r="C24" s="48">
        <v>31.2</v>
      </c>
      <c r="D24" s="48">
        <v>31.3</v>
      </c>
      <c r="E24" s="49">
        <v>100.32</v>
      </c>
      <c r="F24" s="22"/>
    </row>
    <row r="25" spans="1:6" ht="30.75" thickBot="1">
      <c r="A25" s="50" t="s">
        <v>212</v>
      </c>
      <c r="B25" s="27" t="s">
        <v>211</v>
      </c>
      <c r="C25" s="51">
        <v>31.2</v>
      </c>
      <c r="D25" s="52">
        <v>31.6</v>
      </c>
      <c r="E25" s="53">
        <v>101.28</v>
      </c>
      <c r="F25" s="22"/>
    </row>
    <row r="26" spans="1:6" ht="90.75" thickBot="1">
      <c r="A26" s="50" t="s">
        <v>213</v>
      </c>
      <c r="B26" s="27" t="s">
        <v>214</v>
      </c>
      <c r="C26" s="51">
        <v>0</v>
      </c>
      <c r="D26" s="52">
        <v>-0.3</v>
      </c>
      <c r="E26" s="53">
        <v>0</v>
      </c>
      <c r="F26" s="22"/>
    </row>
    <row r="27" spans="1:6" ht="30" thickBot="1">
      <c r="A27" s="44" t="s">
        <v>215</v>
      </c>
      <c r="B27" s="23" t="s">
        <v>216</v>
      </c>
      <c r="C27" s="45">
        <v>6460.6</v>
      </c>
      <c r="D27" s="45">
        <v>6528.2</v>
      </c>
      <c r="E27" s="46">
        <v>101.05</v>
      </c>
      <c r="F27" s="22"/>
    </row>
    <row r="28" spans="1:6" ht="30.75" thickBot="1">
      <c r="A28" s="47" t="s">
        <v>217</v>
      </c>
      <c r="B28" s="24" t="s">
        <v>218</v>
      </c>
      <c r="C28" s="48">
        <v>1950</v>
      </c>
      <c r="D28" s="48">
        <v>1994.1</v>
      </c>
      <c r="E28" s="49">
        <v>102.26</v>
      </c>
      <c r="F28" s="22"/>
    </row>
    <row r="29" spans="1:6" ht="75.75" thickBot="1">
      <c r="A29" s="50" t="s">
        <v>219</v>
      </c>
      <c r="B29" s="27" t="s">
        <v>220</v>
      </c>
      <c r="C29" s="51">
        <v>1950</v>
      </c>
      <c r="D29" s="52">
        <v>1994.1</v>
      </c>
      <c r="E29" s="53">
        <v>102.26</v>
      </c>
      <c r="F29" s="22"/>
    </row>
    <row r="30" spans="1:6" ht="30.75" thickBot="1">
      <c r="A30" s="47" t="s">
        <v>221</v>
      </c>
      <c r="B30" s="24" t="s">
        <v>222</v>
      </c>
      <c r="C30" s="48">
        <v>4510.6</v>
      </c>
      <c r="D30" s="48">
        <v>4534.1</v>
      </c>
      <c r="E30" s="49">
        <v>100.52</v>
      </c>
      <c r="F30" s="22"/>
    </row>
    <row r="31" spans="1:6" ht="60.75" thickBot="1">
      <c r="A31" s="50" t="s">
        <v>223</v>
      </c>
      <c r="B31" s="27" t="s">
        <v>224</v>
      </c>
      <c r="C31" s="51">
        <v>2690</v>
      </c>
      <c r="D31" s="52">
        <v>2689.9</v>
      </c>
      <c r="E31" s="53">
        <v>99.99</v>
      </c>
      <c r="F31" s="22"/>
    </row>
    <row r="32" spans="1:6" ht="60.75" thickBot="1">
      <c r="A32" s="50" t="s">
        <v>225</v>
      </c>
      <c r="B32" s="27" t="s">
        <v>226</v>
      </c>
      <c r="C32" s="51">
        <v>1820.6</v>
      </c>
      <c r="D32" s="52">
        <v>1844.3</v>
      </c>
      <c r="E32" s="53">
        <v>101.3</v>
      </c>
      <c r="F32" s="22"/>
    </row>
    <row r="33" spans="1:6" ht="60.75" thickBot="1">
      <c r="A33" s="50" t="s">
        <v>227</v>
      </c>
      <c r="B33" s="27" t="s">
        <v>228</v>
      </c>
      <c r="C33" s="51">
        <v>0</v>
      </c>
      <c r="D33" s="52">
        <v>-0.1</v>
      </c>
      <c r="E33" s="53">
        <v>0</v>
      </c>
      <c r="F33" s="22"/>
    </row>
    <row r="34" spans="1:6" ht="44.25" thickBot="1">
      <c r="A34" s="44" t="s">
        <v>229</v>
      </c>
      <c r="B34" s="23" t="s">
        <v>230</v>
      </c>
      <c r="C34" s="45">
        <v>433.6</v>
      </c>
      <c r="D34" s="45">
        <v>446.7</v>
      </c>
      <c r="E34" s="46">
        <v>103.02</v>
      </c>
      <c r="F34" s="22"/>
    </row>
    <row r="35" spans="1:6" ht="150.75" thickBot="1">
      <c r="A35" s="47" t="s">
        <v>231</v>
      </c>
      <c r="B35" s="24" t="s">
        <v>232</v>
      </c>
      <c r="C35" s="48">
        <v>433.6</v>
      </c>
      <c r="D35" s="48">
        <v>446.7</v>
      </c>
      <c r="E35" s="49">
        <v>103.02</v>
      </c>
      <c r="F35" s="22"/>
    </row>
    <row r="36" spans="1:6" ht="120.75" thickBot="1">
      <c r="A36" s="50" t="s">
        <v>233</v>
      </c>
      <c r="B36" s="27" t="s">
        <v>234</v>
      </c>
      <c r="C36" s="52">
        <v>433.6</v>
      </c>
      <c r="D36" s="52">
        <v>446.7</v>
      </c>
      <c r="E36" s="53">
        <v>103.02</v>
      </c>
      <c r="F36" s="22"/>
    </row>
    <row r="37" spans="1:6" ht="90.75" thickBot="1">
      <c r="A37" s="50" t="s">
        <v>97</v>
      </c>
      <c r="B37" s="27" t="s">
        <v>235</v>
      </c>
      <c r="C37" s="51">
        <v>433.6</v>
      </c>
      <c r="D37" s="52">
        <v>446.7</v>
      </c>
      <c r="E37" s="53">
        <v>103.02</v>
      </c>
      <c r="F37" s="22"/>
    </row>
    <row r="38" spans="1:6" ht="44.25" thickBot="1">
      <c r="A38" s="44" t="s">
        <v>236</v>
      </c>
      <c r="B38" s="23" t="s">
        <v>237</v>
      </c>
      <c r="C38" s="45">
        <v>25.1</v>
      </c>
      <c r="D38" s="45">
        <v>25.2</v>
      </c>
      <c r="E38" s="46">
        <v>100.4</v>
      </c>
      <c r="F38" s="22"/>
    </row>
    <row r="39" spans="1:6" ht="30.75" thickBot="1">
      <c r="A39" s="47" t="s">
        <v>238</v>
      </c>
      <c r="B39" s="24" t="s">
        <v>239</v>
      </c>
      <c r="C39" s="48">
        <v>25.1</v>
      </c>
      <c r="D39" s="48">
        <v>25.2</v>
      </c>
      <c r="E39" s="49">
        <v>100.4</v>
      </c>
      <c r="F39" s="22"/>
    </row>
    <row r="40" spans="1:6" ht="30.75" thickBot="1">
      <c r="A40" s="25" t="s">
        <v>240</v>
      </c>
      <c r="B40" s="26" t="s">
        <v>241</v>
      </c>
      <c r="C40" s="52">
        <v>25.1</v>
      </c>
      <c r="D40" s="52">
        <v>25.2</v>
      </c>
      <c r="E40" s="53">
        <v>100.4</v>
      </c>
      <c r="F40" s="22"/>
    </row>
    <row r="41" spans="1:6" ht="30.75" thickBot="1">
      <c r="A41" s="25" t="s">
        <v>77</v>
      </c>
      <c r="B41" s="26" t="s">
        <v>242</v>
      </c>
      <c r="C41" s="51">
        <v>25.1</v>
      </c>
      <c r="D41" s="52">
        <v>25.2</v>
      </c>
      <c r="E41" s="53">
        <v>100.4</v>
      </c>
      <c r="F41" s="22"/>
    </row>
    <row r="42" spans="1:6" ht="15.75" thickBot="1">
      <c r="A42" s="54" t="s">
        <v>78</v>
      </c>
      <c r="B42" s="23" t="s">
        <v>243</v>
      </c>
      <c r="C42" s="45">
        <v>13258</v>
      </c>
      <c r="D42" s="45">
        <v>13258</v>
      </c>
      <c r="E42" s="46">
        <v>100</v>
      </c>
      <c r="F42" s="22"/>
    </row>
    <row r="43" spans="1:6" ht="44.25" thickBot="1">
      <c r="A43" s="54" t="s">
        <v>244</v>
      </c>
      <c r="B43" s="23" t="s">
        <v>245</v>
      </c>
      <c r="C43" s="45">
        <v>13357.3</v>
      </c>
      <c r="D43" s="45">
        <v>13357.3</v>
      </c>
      <c r="E43" s="46">
        <v>100</v>
      </c>
      <c r="F43" s="22"/>
    </row>
    <row r="44" spans="1:6" ht="45.75" thickBot="1">
      <c r="A44" s="55" t="s">
        <v>246</v>
      </c>
      <c r="B44" s="24" t="s">
        <v>247</v>
      </c>
      <c r="C44" s="48">
        <v>5577</v>
      </c>
      <c r="D44" s="48">
        <v>5577</v>
      </c>
      <c r="E44" s="49">
        <v>100</v>
      </c>
      <c r="F44" s="22"/>
    </row>
    <row r="45" spans="1:6" ht="30.75" thickBot="1">
      <c r="A45" s="50" t="s">
        <v>248</v>
      </c>
      <c r="B45" s="27" t="s">
        <v>249</v>
      </c>
      <c r="C45" s="52">
        <v>5577</v>
      </c>
      <c r="D45" s="52">
        <v>5577</v>
      </c>
      <c r="E45" s="53">
        <v>100</v>
      </c>
      <c r="F45" s="22"/>
    </row>
    <row r="46" spans="1:6" ht="30.75" thickBot="1">
      <c r="A46" s="50" t="s">
        <v>74</v>
      </c>
      <c r="B46" s="27" t="s">
        <v>250</v>
      </c>
      <c r="C46" s="51">
        <v>5577</v>
      </c>
      <c r="D46" s="52">
        <v>5577</v>
      </c>
      <c r="E46" s="53">
        <v>100</v>
      </c>
      <c r="F46" s="22"/>
    </row>
    <row r="47" spans="1:6" ht="30.75" thickBot="1">
      <c r="A47" s="47" t="s">
        <v>251</v>
      </c>
      <c r="B47" s="24" t="s">
        <v>252</v>
      </c>
      <c r="C47" s="48">
        <v>7376.9</v>
      </c>
      <c r="D47" s="48">
        <v>7376.9</v>
      </c>
      <c r="E47" s="49">
        <v>100</v>
      </c>
      <c r="F47" s="22"/>
    </row>
    <row r="48" spans="1:6" ht="30.75" thickBot="1">
      <c r="A48" s="50" t="s">
        <v>253</v>
      </c>
      <c r="B48" s="27" t="s">
        <v>254</v>
      </c>
      <c r="C48" s="51">
        <v>7376.9</v>
      </c>
      <c r="D48" s="52">
        <v>7376.9</v>
      </c>
      <c r="E48" s="53">
        <v>100</v>
      </c>
      <c r="F48" s="22"/>
    </row>
    <row r="49" spans="1:6" ht="45.75" thickBot="1">
      <c r="A49" s="47" t="s">
        <v>255</v>
      </c>
      <c r="B49" s="24" t="s">
        <v>256</v>
      </c>
      <c r="C49" s="48">
        <v>367.1</v>
      </c>
      <c r="D49" s="48">
        <v>367.1</v>
      </c>
      <c r="E49" s="46">
        <v>100</v>
      </c>
      <c r="F49" s="22"/>
    </row>
    <row r="50" spans="1:6" ht="60.75" thickBot="1">
      <c r="A50" s="50" t="s">
        <v>257</v>
      </c>
      <c r="B50" s="27" t="s">
        <v>258</v>
      </c>
      <c r="C50" s="52">
        <v>363.3</v>
      </c>
      <c r="D50" s="52">
        <v>363.3</v>
      </c>
      <c r="E50" s="53">
        <v>100</v>
      </c>
      <c r="F50" s="22"/>
    </row>
    <row r="51" spans="1:6" ht="60.75" thickBot="1">
      <c r="A51" s="50" t="s">
        <v>75</v>
      </c>
      <c r="B51" s="27" t="s">
        <v>259</v>
      </c>
      <c r="C51" s="51">
        <v>363.3</v>
      </c>
      <c r="D51" s="52">
        <v>363.3</v>
      </c>
      <c r="E51" s="53">
        <v>100</v>
      </c>
      <c r="F51" s="22"/>
    </row>
    <row r="52" spans="1:6" ht="45.75" thickBot="1">
      <c r="A52" s="50" t="s">
        <v>260</v>
      </c>
      <c r="B52" s="27" t="s">
        <v>261</v>
      </c>
      <c r="C52" s="52">
        <v>3.8</v>
      </c>
      <c r="D52" s="52">
        <v>3.8</v>
      </c>
      <c r="E52" s="53">
        <v>100</v>
      </c>
      <c r="F52" s="22"/>
    </row>
    <row r="53" spans="1:6" ht="45.75" thickBot="1">
      <c r="A53" s="50" t="s">
        <v>76</v>
      </c>
      <c r="B53" s="27" t="s">
        <v>262</v>
      </c>
      <c r="C53" s="51">
        <v>3.8</v>
      </c>
      <c r="D53" s="52">
        <v>3.8</v>
      </c>
      <c r="E53" s="53">
        <v>100</v>
      </c>
      <c r="F53" s="22"/>
    </row>
    <row r="54" spans="1:6" ht="135.75" thickBot="1">
      <c r="A54" s="47" t="s">
        <v>263</v>
      </c>
      <c r="B54" s="24" t="s">
        <v>264</v>
      </c>
      <c r="C54" s="56">
        <v>36.3</v>
      </c>
      <c r="D54" s="48">
        <v>36.3</v>
      </c>
      <c r="E54" s="49">
        <v>100</v>
      </c>
      <c r="F54" s="22"/>
    </row>
    <row r="55" spans="1:6" ht="120.75" thickBot="1">
      <c r="A55" s="50" t="s">
        <v>265</v>
      </c>
      <c r="B55" s="27" t="s">
        <v>266</v>
      </c>
      <c r="C55" s="51">
        <v>36.3</v>
      </c>
      <c r="D55" s="52">
        <v>36.3</v>
      </c>
      <c r="E55" s="53">
        <v>100</v>
      </c>
      <c r="F55" s="22"/>
    </row>
    <row r="56" spans="1:6" ht="30" thickBot="1">
      <c r="A56" s="44" t="s">
        <v>267</v>
      </c>
      <c r="B56" s="23" t="s">
        <v>268</v>
      </c>
      <c r="C56" s="45">
        <v>25</v>
      </c>
      <c r="D56" s="45">
        <v>25</v>
      </c>
      <c r="E56" s="46">
        <v>100</v>
      </c>
      <c r="F56" s="22"/>
    </row>
    <row r="57" spans="1:6" ht="30.75" thickBot="1">
      <c r="A57" s="47" t="s">
        <v>79</v>
      </c>
      <c r="B57" s="24" t="s">
        <v>269</v>
      </c>
      <c r="C57" s="48">
        <v>25</v>
      </c>
      <c r="D57" s="48">
        <v>25</v>
      </c>
      <c r="E57" s="49">
        <v>100</v>
      </c>
      <c r="F57" s="22"/>
    </row>
    <row r="58" spans="1:6" ht="30.75" thickBot="1">
      <c r="A58" s="50" t="s">
        <v>270</v>
      </c>
      <c r="B58" s="27" t="s">
        <v>269</v>
      </c>
      <c r="C58" s="51">
        <v>25</v>
      </c>
      <c r="D58" s="52">
        <v>25</v>
      </c>
      <c r="E58" s="53">
        <v>100</v>
      </c>
      <c r="F58" s="22"/>
    </row>
    <row r="59" spans="1:6" ht="115.5" thickBot="1">
      <c r="A59" s="44" t="s">
        <v>271</v>
      </c>
      <c r="B59" s="23" t="s">
        <v>272</v>
      </c>
      <c r="C59" s="45">
        <v>34.4</v>
      </c>
      <c r="D59" s="45">
        <v>34.4</v>
      </c>
      <c r="E59" s="46">
        <v>100</v>
      </c>
      <c r="F59" s="22"/>
    </row>
    <row r="60" spans="1:6" ht="120.75" thickBot="1">
      <c r="A60" s="57" t="s">
        <v>273</v>
      </c>
      <c r="B60" s="24" t="s">
        <v>274</v>
      </c>
      <c r="C60" s="48">
        <v>34.4</v>
      </c>
      <c r="D60" s="48">
        <v>34.4</v>
      </c>
      <c r="E60" s="49">
        <v>100</v>
      </c>
      <c r="F60" s="22"/>
    </row>
    <row r="61" spans="1:6" ht="90.75" thickBot="1">
      <c r="A61" s="58" t="s">
        <v>275</v>
      </c>
      <c r="B61" s="27" t="s">
        <v>276</v>
      </c>
      <c r="C61" s="52">
        <v>34.4</v>
      </c>
      <c r="D61" s="52">
        <v>34.4</v>
      </c>
      <c r="E61" s="53">
        <v>100</v>
      </c>
      <c r="F61" s="22"/>
    </row>
    <row r="62" spans="1:6" ht="75.75" thickBot="1">
      <c r="A62" s="58" t="s">
        <v>98</v>
      </c>
      <c r="B62" s="27" t="s">
        <v>81</v>
      </c>
      <c r="C62" s="51">
        <v>34.4</v>
      </c>
      <c r="D62" s="52">
        <v>34.4</v>
      </c>
      <c r="E62" s="53">
        <v>100</v>
      </c>
      <c r="F62" s="22"/>
    </row>
    <row r="63" spans="1:6" ht="58.5" thickBot="1">
      <c r="A63" s="59" t="s">
        <v>277</v>
      </c>
      <c r="B63" s="23" t="s">
        <v>278</v>
      </c>
      <c r="C63" s="45">
        <v>-158.7</v>
      </c>
      <c r="D63" s="45">
        <v>-158.7</v>
      </c>
      <c r="E63" s="46">
        <v>100</v>
      </c>
      <c r="F63" s="22"/>
    </row>
    <row r="64" spans="1:6" ht="60.75" thickBot="1">
      <c r="A64" s="57" t="s">
        <v>80</v>
      </c>
      <c r="B64" s="24" t="s">
        <v>279</v>
      </c>
      <c r="C64" s="56">
        <v>-158.7</v>
      </c>
      <c r="D64" s="48">
        <v>-158.7</v>
      </c>
      <c r="E64" s="49">
        <v>100</v>
      </c>
      <c r="F64" s="22"/>
    </row>
    <row r="65" spans="1:6" ht="19.5" customHeight="1" thickBot="1">
      <c r="A65" s="60"/>
      <c r="B65" s="27" t="s">
        <v>82</v>
      </c>
      <c r="C65" s="52">
        <v>25748.2</v>
      </c>
      <c r="D65" s="52">
        <v>26005</v>
      </c>
      <c r="E65" s="46">
        <v>101</v>
      </c>
      <c r="F65" s="22"/>
    </row>
    <row r="69" spans="1:5" s="39" customFormat="1" ht="15.75">
      <c r="A69" s="42" t="s">
        <v>280</v>
      </c>
      <c r="B69" s="43"/>
      <c r="C69" s="43"/>
      <c r="D69" s="43"/>
      <c r="E69" s="43"/>
    </row>
    <row r="70" spans="1:5" s="39" customFormat="1" ht="15.75">
      <c r="A70" s="42" t="s">
        <v>281</v>
      </c>
      <c r="B70" s="43"/>
      <c r="C70" s="43"/>
      <c r="D70" s="43"/>
      <c r="E70" s="42"/>
    </row>
    <row r="71" spans="1:5" s="39" customFormat="1" ht="15.75">
      <c r="A71" s="42" t="s">
        <v>323</v>
      </c>
      <c r="B71" s="43"/>
      <c r="C71" s="43"/>
      <c r="D71" s="43"/>
      <c r="E71" s="43"/>
    </row>
    <row r="72" spans="1:5" s="39" customFormat="1" ht="15.75">
      <c r="A72" s="42"/>
      <c r="B72" s="43"/>
      <c r="C72" s="43"/>
      <c r="D72" s="43"/>
      <c r="E72" s="43"/>
    </row>
    <row r="73" spans="1:5" s="39" customFormat="1" ht="15.75">
      <c r="A73" s="42" t="s">
        <v>282</v>
      </c>
      <c r="B73" s="43"/>
      <c r="C73" s="43"/>
      <c r="D73" s="43"/>
      <c r="E73" s="43"/>
    </row>
    <row r="74" spans="1:5" s="39" customFormat="1" ht="15.75">
      <c r="A74" s="42" t="s">
        <v>281</v>
      </c>
      <c r="B74" s="43"/>
      <c r="C74" s="43"/>
      <c r="D74" s="43"/>
      <c r="E74" s="43"/>
    </row>
    <row r="75" spans="1:5" s="39" customFormat="1" ht="15.75">
      <c r="A75" s="205" t="s">
        <v>324</v>
      </c>
      <c r="B75" s="205"/>
      <c r="C75" s="205"/>
      <c r="D75" s="205"/>
      <c r="E75" s="205"/>
    </row>
  </sheetData>
  <sheetProtection/>
  <mergeCells count="11">
    <mergeCell ref="E7:E9"/>
    <mergeCell ref="B1:E1"/>
    <mergeCell ref="B2:E2"/>
    <mergeCell ref="B3:E3"/>
    <mergeCell ref="A5:E5"/>
    <mergeCell ref="A75:E75"/>
    <mergeCell ref="D6:E6"/>
    <mergeCell ref="A7:A9"/>
    <mergeCell ref="B7:B9"/>
    <mergeCell ref="C7:C9"/>
    <mergeCell ref="D7:D9"/>
  </mergeCells>
  <hyperlinks>
    <hyperlink ref="B14" r:id="rId1" display="garantf1://10800200.227/"/>
    <hyperlink ref="B15" r:id="rId2" display="garantf1://10800200.228/"/>
    <hyperlink ref="B16" r:id="rId3" display="garantf1://10800200.22701/"/>
  </hyperlinks>
  <printOptions/>
  <pageMargins left="1.02" right="0.41" top="0.44" bottom="0.39" header="0.23" footer="0.31496062992125984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70" zoomScaleNormal="70" zoomScalePageLayoutView="0" workbookViewId="0" topLeftCell="A1">
      <selection activeCell="A5" sqref="A5:F5"/>
    </sheetView>
  </sheetViews>
  <sheetFormatPr defaultColWidth="9.140625" defaultRowHeight="15"/>
  <cols>
    <col min="1" max="1" width="8.00390625" style="1" customWidth="1"/>
    <col min="2" max="2" width="12.140625" style="1" customWidth="1"/>
    <col min="3" max="3" width="59.8515625" style="82" customWidth="1"/>
    <col min="4" max="4" width="15.7109375" style="5" customWidth="1"/>
    <col min="5" max="5" width="16.00390625" style="5" customWidth="1"/>
    <col min="6" max="6" width="19.00390625" style="5" customWidth="1"/>
    <col min="7" max="7" width="13.28125" style="0" customWidth="1"/>
    <col min="9" max="9" width="16.7109375" style="0" customWidth="1"/>
  </cols>
  <sheetData>
    <row r="1" spans="3:6" ht="18.75">
      <c r="C1" s="200" t="s">
        <v>319</v>
      </c>
      <c r="D1" s="200"/>
      <c r="E1" s="200"/>
      <c r="F1" s="200"/>
    </row>
    <row r="2" spans="3:6" ht="29.25" customHeight="1">
      <c r="C2" s="200" t="s">
        <v>285</v>
      </c>
      <c r="D2" s="200"/>
      <c r="E2" s="200"/>
      <c r="F2" s="200"/>
    </row>
    <row r="3" spans="3:6" ht="18.75" customHeight="1">
      <c r="C3" s="200" t="s">
        <v>322</v>
      </c>
      <c r="D3" s="200"/>
      <c r="E3" s="200"/>
      <c r="F3" s="200"/>
    </row>
    <row r="4" spans="3:6" ht="18.75">
      <c r="C4" s="80"/>
      <c r="D4" s="2"/>
      <c r="E4" s="2"/>
      <c r="F4" s="3"/>
    </row>
    <row r="5" spans="1:6" ht="41.25" customHeight="1">
      <c r="A5" s="215" t="s">
        <v>176</v>
      </c>
      <c r="B5" s="215"/>
      <c r="C5" s="215"/>
      <c r="D5" s="215"/>
      <c r="E5" s="215"/>
      <c r="F5" s="215"/>
    </row>
    <row r="6" spans="3:6" ht="18.75">
      <c r="C6" s="81"/>
      <c r="D6" s="4"/>
      <c r="E6" s="4"/>
      <c r="F6" s="5" t="s">
        <v>21</v>
      </c>
    </row>
    <row r="7" spans="1:9" ht="19.5" thickBot="1">
      <c r="A7" s="10"/>
      <c r="B7" s="10"/>
      <c r="C7" s="11"/>
      <c r="D7" s="10"/>
      <c r="E7" s="10"/>
      <c r="F7" s="15"/>
      <c r="I7" s="9"/>
    </row>
    <row r="8" spans="1:6" ht="79.5" thickBot="1">
      <c r="A8" s="66" t="s">
        <v>15</v>
      </c>
      <c r="B8" s="67" t="s">
        <v>20</v>
      </c>
      <c r="C8" s="68" t="s">
        <v>49</v>
      </c>
      <c r="D8" s="69" t="s">
        <v>467</v>
      </c>
      <c r="E8" s="69" t="s">
        <v>90</v>
      </c>
      <c r="F8" s="70" t="s">
        <v>24</v>
      </c>
    </row>
    <row r="9" spans="1:6" ht="16.5" thickBot="1">
      <c r="A9" s="71"/>
      <c r="B9" s="72"/>
      <c r="C9" s="73" t="s">
        <v>64</v>
      </c>
      <c r="D9" s="74">
        <f>D11+D16+D18+D21+D25+D28+D30+D32</f>
        <v>27038.9</v>
      </c>
      <c r="E9" s="74">
        <f>E11+E16+E18+E21+E25+E28+E30+E32</f>
        <v>25775.000000000007</v>
      </c>
      <c r="F9" s="75">
        <f>E9*100/D9</f>
        <v>95.32562345361686</v>
      </c>
    </row>
    <row r="10" spans="1:6" ht="16.5" thickBot="1">
      <c r="A10" s="71"/>
      <c r="B10" s="72"/>
      <c r="C10" s="73" t="s">
        <v>18</v>
      </c>
      <c r="D10" s="74"/>
      <c r="E10" s="74"/>
      <c r="F10" s="75"/>
    </row>
    <row r="11" spans="1:6" ht="16.5" thickBot="1">
      <c r="A11" s="71" t="s">
        <v>65</v>
      </c>
      <c r="B11" s="72" t="s">
        <v>290</v>
      </c>
      <c r="C11" s="73" t="s">
        <v>14</v>
      </c>
      <c r="D11" s="74">
        <f>D12+D13+D14+D15</f>
        <v>7666</v>
      </c>
      <c r="E11" s="74">
        <f>E12+E13+E14+E15</f>
        <v>7651.5</v>
      </c>
      <c r="F11" s="75">
        <f>E11*100/D11</f>
        <v>99.8108531176624</v>
      </c>
    </row>
    <row r="12" spans="1:6" ht="48" thickBot="1">
      <c r="A12" s="71"/>
      <c r="B12" s="72" t="s">
        <v>291</v>
      </c>
      <c r="C12" s="76" t="s">
        <v>292</v>
      </c>
      <c r="D12" s="77">
        <v>700.5</v>
      </c>
      <c r="E12" s="77">
        <v>700.5</v>
      </c>
      <c r="F12" s="78">
        <f>E12*100/D12</f>
        <v>100</v>
      </c>
    </row>
    <row r="13" spans="1:6" ht="63.75" thickBot="1">
      <c r="A13" s="71"/>
      <c r="B13" s="72" t="s">
        <v>293</v>
      </c>
      <c r="C13" s="76" t="s">
        <v>29</v>
      </c>
      <c r="D13" s="77">
        <v>4427.5</v>
      </c>
      <c r="E13" s="77">
        <v>4414.2</v>
      </c>
      <c r="F13" s="78">
        <f aca="true" t="shared" si="0" ref="F13:F33">E13*100/D13</f>
        <v>99.699604743083</v>
      </c>
    </row>
    <row r="14" spans="1:6" ht="48" thickBot="1">
      <c r="A14" s="71"/>
      <c r="B14" s="72" t="s">
        <v>294</v>
      </c>
      <c r="C14" s="76" t="s">
        <v>295</v>
      </c>
      <c r="D14" s="77">
        <v>59.3</v>
      </c>
      <c r="E14" s="77">
        <v>59.3</v>
      </c>
      <c r="F14" s="78">
        <f t="shared" si="0"/>
        <v>100</v>
      </c>
    </row>
    <row r="15" spans="1:6" ht="20.25" customHeight="1" thickBot="1">
      <c r="A15" s="71"/>
      <c r="B15" s="72" t="s">
        <v>296</v>
      </c>
      <c r="C15" s="76" t="s">
        <v>12</v>
      </c>
      <c r="D15" s="77">
        <v>2478.7</v>
      </c>
      <c r="E15" s="77">
        <v>2477.5</v>
      </c>
      <c r="F15" s="78">
        <f t="shared" si="0"/>
        <v>99.95158752571913</v>
      </c>
    </row>
    <row r="16" spans="1:6" ht="17.25" customHeight="1" thickBot="1">
      <c r="A16" s="71">
        <v>2</v>
      </c>
      <c r="B16" s="72" t="s">
        <v>297</v>
      </c>
      <c r="C16" s="73" t="s">
        <v>22</v>
      </c>
      <c r="D16" s="74">
        <f>D17</f>
        <v>363.3</v>
      </c>
      <c r="E16" s="74">
        <f>E17</f>
        <v>363.3</v>
      </c>
      <c r="F16" s="75">
        <f>E16*100/D16</f>
        <v>100</v>
      </c>
    </row>
    <row r="17" spans="1:6" ht="14.25" customHeight="1" thickBot="1">
      <c r="A17" s="71"/>
      <c r="B17" s="72" t="s">
        <v>298</v>
      </c>
      <c r="C17" s="79" t="s">
        <v>16</v>
      </c>
      <c r="D17" s="77">
        <v>363.3</v>
      </c>
      <c r="E17" s="77">
        <v>363.3</v>
      </c>
      <c r="F17" s="78">
        <f t="shared" si="0"/>
        <v>100</v>
      </c>
    </row>
    <row r="18" spans="1:6" ht="32.25" thickBot="1">
      <c r="A18" s="71" t="s">
        <v>67</v>
      </c>
      <c r="B18" s="72" t="s">
        <v>299</v>
      </c>
      <c r="C18" s="73" t="s">
        <v>300</v>
      </c>
      <c r="D18" s="74">
        <f>D19+D20</f>
        <v>605.2</v>
      </c>
      <c r="E18" s="74">
        <f>E19+E20</f>
        <v>604.9</v>
      </c>
      <c r="F18" s="75">
        <f>E18*100/D18</f>
        <v>99.95042961004626</v>
      </c>
    </row>
    <row r="19" spans="1:6" ht="48" thickBot="1">
      <c r="A19" s="71"/>
      <c r="B19" s="72" t="s">
        <v>301</v>
      </c>
      <c r="C19" s="79" t="s">
        <v>302</v>
      </c>
      <c r="D19" s="77">
        <v>400.3</v>
      </c>
      <c r="E19" s="77">
        <v>400.2</v>
      </c>
      <c r="F19" s="78">
        <f t="shared" si="0"/>
        <v>99.97501873594804</v>
      </c>
    </row>
    <row r="20" spans="1:6" ht="32.25" thickBot="1">
      <c r="A20" s="71"/>
      <c r="B20" s="72" t="s">
        <v>303</v>
      </c>
      <c r="C20" s="76" t="s">
        <v>304</v>
      </c>
      <c r="D20" s="77">
        <v>204.9</v>
      </c>
      <c r="E20" s="77">
        <v>204.7</v>
      </c>
      <c r="F20" s="78">
        <f t="shared" si="0"/>
        <v>99.90239141044411</v>
      </c>
    </row>
    <row r="21" spans="1:6" ht="16.5" thickBot="1">
      <c r="A21" s="71" t="s">
        <v>68</v>
      </c>
      <c r="B21" s="72" t="s">
        <v>305</v>
      </c>
      <c r="C21" s="73" t="s">
        <v>306</v>
      </c>
      <c r="D21" s="74">
        <f>D22+D23+D24</f>
        <v>9183.5</v>
      </c>
      <c r="E21" s="74">
        <f>E22+E23+E24</f>
        <v>8187.1</v>
      </c>
      <c r="F21" s="75">
        <f>E21*100/D21</f>
        <v>89.15010616867208</v>
      </c>
    </row>
    <row r="22" spans="1:6" ht="16.5" thickBot="1">
      <c r="A22" s="71"/>
      <c r="B22" s="72" t="s">
        <v>307</v>
      </c>
      <c r="C22" s="76" t="s">
        <v>10</v>
      </c>
      <c r="D22" s="77">
        <v>7.5</v>
      </c>
      <c r="E22" s="77">
        <v>7.5</v>
      </c>
      <c r="F22" s="78">
        <f t="shared" si="0"/>
        <v>100</v>
      </c>
    </row>
    <row r="23" spans="1:6" ht="16.5" thickBot="1">
      <c r="A23" s="71"/>
      <c r="B23" s="72" t="s">
        <v>308</v>
      </c>
      <c r="C23" s="76" t="s">
        <v>23</v>
      </c>
      <c r="D23" s="77">
        <v>9021.2</v>
      </c>
      <c r="E23" s="77">
        <v>8024.8</v>
      </c>
      <c r="F23" s="78">
        <f t="shared" si="0"/>
        <v>88.95490622090186</v>
      </c>
    </row>
    <row r="24" spans="1:6" ht="16.5" thickBot="1">
      <c r="A24" s="71"/>
      <c r="B24" s="72" t="s">
        <v>309</v>
      </c>
      <c r="C24" s="76" t="s">
        <v>310</v>
      </c>
      <c r="D24" s="77">
        <v>154.8</v>
      </c>
      <c r="E24" s="77">
        <v>154.8</v>
      </c>
      <c r="F24" s="78">
        <f t="shared" si="0"/>
        <v>100</v>
      </c>
    </row>
    <row r="25" spans="1:6" ht="16.5" thickBot="1">
      <c r="A25" s="71" t="s">
        <v>69</v>
      </c>
      <c r="B25" s="72" t="s">
        <v>311</v>
      </c>
      <c r="C25" s="73" t="s">
        <v>9</v>
      </c>
      <c r="D25" s="74">
        <f>D26+D27</f>
        <v>2674.4</v>
      </c>
      <c r="E25" s="74">
        <f>E26+E27</f>
        <v>2672</v>
      </c>
      <c r="F25" s="75">
        <f>E25*100/D25</f>
        <v>99.91026024528865</v>
      </c>
    </row>
    <row r="26" spans="1:6" ht="16.5" thickBot="1">
      <c r="A26" s="71"/>
      <c r="B26" s="72" t="s">
        <v>312</v>
      </c>
      <c r="C26" s="76" t="s">
        <v>8</v>
      </c>
      <c r="D26" s="77">
        <v>707.9</v>
      </c>
      <c r="E26" s="77">
        <v>707.9</v>
      </c>
      <c r="F26" s="78">
        <f t="shared" si="0"/>
        <v>100</v>
      </c>
    </row>
    <row r="27" spans="1:6" ht="16.5" thickBot="1">
      <c r="A27" s="71"/>
      <c r="B27" s="72" t="s">
        <v>313</v>
      </c>
      <c r="C27" s="76" t="s">
        <v>7</v>
      </c>
      <c r="D27" s="77">
        <v>1966.5</v>
      </c>
      <c r="E27" s="77">
        <v>1964.1</v>
      </c>
      <c r="F27" s="78">
        <f t="shared" si="0"/>
        <v>99.87795575896263</v>
      </c>
    </row>
    <row r="28" spans="1:6" ht="16.5" thickBot="1">
      <c r="A28" s="71" t="s">
        <v>70</v>
      </c>
      <c r="B28" s="72" t="s">
        <v>314</v>
      </c>
      <c r="C28" s="73" t="s">
        <v>6</v>
      </c>
      <c r="D28" s="74">
        <f>D29</f>
        <v>213.3</v>
      </c>
      <c r="E28" s="74">
        <f>E29</f>
        <v>213.2</v>
      </c>
      <c r="F28" s="75">
        <f>E28*100/D28</f>
        <v>99.95311767463666</v>
      </c>
    </row>
    <row r="29" spans="1:6" ht="16.5" thickBot="1">
      <c r="A29" s="71"/>
      <c r="B29" s="72" t="s">
        <v>315</v>
      </c>
      <c r="C29" s="76" t="s">
        <v>5</v>
      </c>
      <c r="D29" s="77">
        <v>213.3</v>
      </c>
      <c r="E29" s="77">
        <v>213.2</v>
      </c>
      <c r="F29" s="78">
        <f t="shared" si="0"/>
        <v>99.95311767463666</v>
      </c>
    </row>
    <row r="30" spans="1:6" ht="16.5" thickBot="1">
      <c r="A30" s="71" t="s">
        <v>71</v>
      </c>
      <c r="B30" s="72" t="s">
        <v>316</v>
      </c>
      <c r="C30" s="73" t="s">
        <v>317</v>
      </c>
      <c r="D30" s="74">
        <f>D31</f>
        <v>6328.8</v>
      </c>
      <c r="E30" s="74">
        <f>E31</f>
        <v>6078.6</v>
      </c>
      <c r="F30" s="75">
        <f>E30*100/D30</f>
        <v>96.0466439135381</v>
      </c>
    </row>
    <row r="31" spans="1:6" ht="16.5" thickBot="1">
      <c r="A31" s="71"/>
      <c r="B31" s="72" t="s">
        <v>318</v>
      </c>
      <c r="C31" s="76" t="s">
        <v>4</v>
      </c>
      <c r="D31" s="77">
        <v>6328.8</v>
      </c>
      <c r="E31" s="77">
        <v>6078.6</v>
      </c>
      <c r="F31" s="78">
        <f t="shared" si="0"/>
        <v>96.0466439135381</v>
      </c>
    </row>
    <row r="32" spans="1:6" ht="16.5" thickBot="1">
      <c r="A32" s="71" t="s">
        <v>72</v>
      </c>
      <c r="B32" s="72">
        <v>1100</v>
      </c>
      <c r="C32" s="73" t="s">
        <v>1</v>
      </c>
      <c r="D32" s="74">
        <f>D33</f>
        <v>4.4</v>
      </c>
      <c r="E32" s="74">
        <f>E33</f>
        <v>4.4</v>
      </c>
      <c r="F32" s="75">
        <f>E32*100/D32</f>
        <v>100</v>
      </c>
    </row>
    <row r="33" spans="1:6" ht="16.5" thickBot="1">
      <c r="A33" s="71"/>
      <c r="B33" s="72">
        <v>1105</v>
      </c>
      <c r="C33" s="76" t="s">
        <v>0</v>
      </c>
      <c r="D33" s="77">
        <v>4.4</v>
      </c>
      <c r="E33" s="77">
        <v>4.4</v>
      </c>
      <c r="F33" s="78">
        <f t="shared" si="0"/>
        <v>100</v>
      </c>
    </row>
    <row r="37" spans="1:5" s="39" customFormat="1" ht="15.75">
      <c r="A37" s="42" t="s">
        <v>280</v>
      </c>
      <c r="B37" s="43"/>
      <c r="C37" s="43"/>
      <c r="D37" s="43"/>
      <c r="E37" s="43"/>
    </row>
    <row r="38" spans="1:5" s="39" customFormat="1" ht="15.75">
      <c r="A38" s="42" t="s">
        <v>281</v>
      </c>
      <c r="B38" s="43"/>
      <c r="C38" s="43"/>
      <c r="D38" s="43"/>
      <c r="E38" s="42"/>
    </row>
    <row r="39" spans="1:5" s="39" customFormat="1" ht="15.75">
      <c r="A39" s="42" t="s">
        <v>320</v>
      </c>
      <c r="B39" s="43"/>
      <c r="C39" s="43"/>
      <c r="D39" s="43"/>
      <c r="E39" s="43"/>
    </row>
    <row r="40" spans="1:5" s="39" customFormat="1" ht="15.75">
      <c r="A40" s="42"/>
      <c r="B40" s="43"/>
      <c r="C40" s="43"/>
      <c r="D40" s="43"/>
      <c r="E40" s="43"/>
    </row>
    <row r="41" spans="1:5" s="39" customFormat="1" ht="15.75">
      <c r="A41" s="42" t="s">
        <v>282</v>
      </c>
      <c r="B41" s="43"/>
      <c r="C41" s="43"/>
      <c r="D41" s="43"/>
      <c r="E41" s="43"/>
    </row>
    <row r="42" spans="1:5" s="39" customFormat="1" ht="15.75">
      <c r="A42" s="42" t="s">
        <v>281</v>
      </c>
      <c r="B42" s="43"/>
      <c r="C42" s="43"/>
      <c r="D42" s="43"/>
      <c r="E42" s="43"/>
    </row>
    <row r="43" spans="1:6" s="39" customFormat="1" ht="15.75">
      <c r="A43" s="205" t="s">
        <v>321</v>
      </c>
      <c r="B43" s="205"/>
      <c r="C43" s="205"/>
      <c r="D43" s="205"/>
      <c r="E43" s="205"/>
      <c r="F43" s="205"/>
    </row>
  </sheetData>
  <sheetProtection/>
  <mergeCells count="5">
    <mergeCell ref="C1:F1"/>
    <mergeCell ref="C2:F2"/>
    <mergeCell ref="C3:F3"/>
    <mergeCell ref="A5:F5"/>
    <mergeCell ref="A43:F43"/>
  </mergeCells>
  <printOptions/>
  <pageMargins left="1.12" right="0.48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5"/>
  <sheetViews>
    <sheetView zoomScale="85" zoomScaleNormal="85" zoomScalePageLayoutView="0" workbookViewId="0" topLeftCell="A1">
      <selection activeCell="L72" sqref="L72"/>
    </sheetView>
  </sheetViews>
  <sheetFormatPr defaultColWidth="9.140625" defaultRowHeight="15"/>
  <cols>
    <col min="1" max="1" width="4.8515625" style="1" customWidth="1"/>
    <col min="2" max="2" width="55.140625" style="82" customWidth="1"/>
    <col min="3" max="3" width="7.00390625" style="5" customWidth="1"/>
    <col min="4" max="4" width="5.28125" style="5" customWidth="1"/>
    <col min="5" max="5" width="5.7109375" style="5" customWidth="1"/>
    <col min="6" max="6" width="12.28125" style="5" customWidth="1"/>
    <col min="7" max="7" width="6.421875" style="5" customWidth="1"/>
    <col min="8" max="8" width="12.8515625" style="5" customWidth="1"/>
    <col min="9" max="9" width="12.421875" style="5" customWidth="1"/>
    <col min="10" max="10" width="12.7109375" style="17" customWidth="1"/>
    <col min="11" max="11" width="14.28125" style="5" customWidth="1"/>
    <col min="12" max="12" width="15.8515625" style="0" customWidth="1"/>
  </cols>
  <sheetData>
    <row r="1" spans="2:10" ht="18.75">
      <c r="B1" s="80"/>
      <c r="C1" s="2"/>
      <c r="D1" s="2"/>
      <c r="G1" s="200" t="s">
        <v>94</v>
      </c>
      <c r="H1" s="200"/>
      <c r="I1" s="200"/>
      <c r="J1" s="200"/>
    </row>
    <row r="2" spans="2:10" ht="39" customHeight="1">
      <c r="B2" s="80"/>
      <c r="C2" s="2"/>
      <c r="D2" s="2"/>
      <c r="G2" s="200" t="s">
        <v>456</v>
      </c>
      <c r="H2" s="200"/>
      <c r="I2" s="200"/>
      <c r="J2" s="200"/>
    </row>
    <row r="3" spans="2:10" ht="18.75">
      <c r="B3" s="80"/>
      <c r="C3" s="2"/>
      <c r="D3" s="2"/>
      <c r="G3" s="200" t="s">
        <v>179</v>
      </c>
      <c r="H3" s="200"/>
      <c r="I3" s="200"/>
      <c r="J3" s="200"/>
    </row>
    <row r="4" spans="2:10" ht="18.75">
      <c r="B4" s="80"/>
      <c r="C4" s="2"/>
      <c r="D4" s="2"/>
      <c r="E4" s="2"/>
      <c r="F4" s="2"/>
      <c r="G4" s="2"/>
      <c r="H4" s="2"/>
      <c r="I4" s="2"/>
      <c r="J4" s="16"/>
    </row>
    <row r="5" spans="2:10" ht="18.75">
      <c r="B5" s="80"/>
      <c r="C5" s="2"/>
      <c r="D5" s="2"/>
      <c r="E5" s="2"/>
      <c r="F5" s="2"/>
      <c r="G5" s="2"/>
      <c r="H5" s="2"/>
      <c r="I5" s="2"/>
      <c r="J5" s="16"/>
    </row>
    <row r="6" spans="1:10" ht="60" customHeight="1">
      <c r="A6" s="261" t="s">
        <v>177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2:10" ht="18.75">
      <c r="B7" s="81"/>
      <c r="C7" s="4"/>
      <c r="D7" s="4"/>
      <c r="E7" s="4"/>
      <c r="F7" s="4"/>
      <c r="G7" s="4"/>
      <c r="H7" s="4"/>
      <c r="I7" s="4"/>
      <c r="J7" s="17" t="s">
        <v>21</v>
      </c>
    </row>
    <row r="8" spans="1:11" s="43" customFormat="1" ht="145.5" customHeight="1">
      <c r="A8" s="83" t="s">
        <v>15</v>
      </c>
      <c r="B8" s="84" t="s">
        <v>49</v>
      </c>
      <c r="C8" s="85" t="s">
        <v>50</v>
      </c>
      <c r="D8" s="85" t="s">
        <v>51</v>
      </c>
      <c r="E8" s="85" t="s">
        <v>52</v>
      </c>
      <c r="F8" s="85" t="s">
        <v>53</v>
      </c>
      <c r="G8" s="85" t="s">
        <v>54</v>
      </c>
      <c r="H8" s="85" t="s">
        <v>84</v>
      </c>
      <c r="I8" s="86" t="s">
        <v>89</v>
      </c>
      <c r="J8" s="86" t="s">
        <v>24</v>
      </c>
      <c r="K8" s="87"/>
    </row>
    <row r="9" spans="1:10" ht="19.5" thickBot="1">
      <c r="A9" s="88">
        <v>1</v>
      </c>
      <c r="B9" s="76">
        <v>2</v>
      </c>
      <c r="C9" s="76">
        <v>3</v>
      </c>
      <c r="D9" s="89">
        <v>4</v>
      </c>
      <c r="E9" s="89">
        <v>5</v>
      </c>
      <c r="F9" s="76">
        <v>6</v>
      </c>
      <c r="G9" s="76">
        <v>7</v>
      </c>
      <c r="H9" s="90">
        <v>8</v>
      </c>
      <c r="I9" s="91">
        <v>9</v>
      </c>
      <c r="J9" s="92">
        <v>10</v>
      </c>
    </row>
    <row r="10" spans="1:10" ht="19.5" thickBot="1">
      <c r="A10" s="88"/>
      <c r="B10" s="76" t="s">
        <v>64</v>
      </c>
      <c r="C10" s="79"/>
      <c r="D10" s="93"/>
      <c r="E10" s="93"/>
      <c r="F10" s="79"/>
      <c r="G10" s="94"/>
      <c r="H10" s="95">
        <f>H11+H18</f>
        <v>26874.000000000004</v>
      </c>
      <c r="I10" s="95">
        <f>I11+I18</f>
        <v>25610.300000000003</v>
      </c>
      <c r="J10" s="96">
        <f aca="true" t="shared" si="0" ref="J10:J66">I10*100/H10</f>
        <v>95.29768549527425</v>
      </c>
    </row>
    <row r="11" spans="1:10" ht="32.25" thickBot="1">
      <c r="A11" s="88"/>
      <c r="B11" s="76" t="s">
        <v>326</v>
      </c>
      <c r="C11" s="79">
        <v>991</v>
      </c>
      <c r="D11" s="93"/>
      <c r="E11" s="93"/>
      <c r="F11" s="79"/>
      <c r="G11" s="79"/>
      <c r="H11" s="97">
        <v>59.3</v>
      </c>
      <c r="I11" s="98">
        <f aca="true" t="shared" si="1" ref="I11:I16">I12</f>
        <v>59.3</v>
      </c>
      <c r="J11" s="96">
        <f t="shared" si="0"/>
        <v>100</v>
      </c>
    </row>
    <row r="12" spans="1:10" ht="19.5" thickBot="1">
      <c r="A12" s="88"/>
      <c r="B12" s="76" t="s">
        <v>14</v>
      </c>
      <c r="C12" s="79">
        <v>991</v>
      </c>
      <c r="D12" s="93" t="s">
        <v>55</v>
      </c>
      <c r="E12" s="93"/>
      <c r="F12" s="79"/>
      <c r="G12" s="79"/>
      <c r="H12" s="97">
        <v>59.3</v>
      </c>
      <c r="I12" s="99">
        <f t="shared" si="1"/>
        <v>59.3</v>
      </c>
      <c r="J12" s="96">
        <f t="shared" si="0"/>
        <v>100</v>
      </c>
    </row>
    <row r="13" spans="1:10" ht="48" thickBot="1">
      <c r="A13" s="88"/>
      <c r="B13" s="76" t="s">
        <v>25</v>
      </c>
      <c r="C13" s="79">
        <v>991</v>
      </c>
      <c r="D13" s="93" t="s">
        <v>55</v>
      </c>
      <c r="E13" s="93" t="s">
        <v>56</v>
      </c>
      <c r="F13" s="79"/>
      <c r="G13" s="79"/>
      <c r="H13" s="100">
        <v>59.3</v>
      </c>
      <c r="I13" s="99">
        <f t="shared" si="1"/>
        <v>59.3</v>
      </c>
      <c r="J13" s="96">
        <f t="shared" si="0"/>
        <v>100</v>
      </c>
    </row>
    <row r="14" spans="1:10" ht="19.5" thickBot="1">
      <c r="A14" s="88"/>
      <c r="B14" s="79" t="s">
        <v>101</v>
      </c>
      <c r="C14" s="79">
        <v>991</v>
      </c>
      <c r="D14" s="93" t="s">
        <v>55</v>
      </c>
      <c r="E14" s="93" t="s">
        <v>56</v>
      </c>
      <c r="F14" s="101" t="s">
        <v>45</v>
      </c>
      <c r="G14" s="79"/>
      <c r="H14" s="100">
        <v>59.3</v>
      </c>
      <c r="I14" s="99">
        <f t="shared" si="1"/>
        <v>59.3</v>
      </c>
      <c r="J14" s="96">
        <f t="shared" si="0"/>
        <v>100</v>
      </c>
    </row>
    <row r="15" spans="1:10" ht="33" thickBot="1">
      <c r="A15" s="88"/>
      <c r="B15" s="79" t="s">
        <v>102</v>
      </c>
      <c r="C15" s="79">
        <v>991</v>
      </c>
      <c r="D15" s="93" t="s">
        <v>55</v>
      </c>
      <c r="E15" s="93" t="s">
        <v>56</v>
      </c>
      <c r="F15" s="101" t="s">
        <v>103</v>
      </c>
      <c r="G15" s="79"/>
      <c r="H15" s="100">
        <v>59.3</v>
      </c>
      <c r="I15" s="99">
        <f t="shared" si="1"/>
        <v>59.3</v>
      </c>
      <c r="J15" s="96">
        <f t="shared" si="0"/>
        <v>100</v>
      </c>
    </row>
    <row r="16" spans="1:10" ht="33" thickBot="1">
      <c r="A16" s="88"/>
      <c r="B16" s="79" t="s">
        <v>104</v>
      </c>
      <c r="C16" s="79">
        <v>991</v>
      </c>
      <c r="D16" s="93" t="s">
        <v>55</v>
      </c>
      <c r="E16" s="93" t="s">
        <v>56</v>
      </c>
      <c r="F16" s="101" t="s">
        <v>105</v>
      </c>
      <c r="G16" s="79"/>
      <c r="H16" s="100">
        <v>59.3</v>
      </c>
      <c r="I16" s="99">
        <f t="shared" si="1"/>
        <v>59.3</v>
      </c>
      <c r="J16" s="96">
        <f t="shared" si="0"/>
        <v>100</v>
      </c>
    </row>
    <row r="17" spans="1:10" ht="19.5" thickBot="1">
      <c r="A17" s="88"/>
      <c r="B17" s="101" t="s">
        <v>2</v>
      </c>
      <c r="C17" s="79">
        <v>991</v>
      </c>
      <c r="D17" s="93" t="s">
        <v>55</v>
      </c>
      <c r="E17" s="93" t="s">
        <v>56</v>
      </c>
      <c r="F17" s="101" t="s">
        <v>105</v>
      </c>
      <c r="G17" s="79">
        <v>540</v>
      </c>
      <c r="H17" s="102">
        <v>59.3</v>
      </c>
      <c r="I17" s="99">
        <v>59.3</v>
      </c>
      <c r="J17" s="96">
        <f t="shared" si="0"/>
        <v>100</v>
      </c>
    </row>
    <row r="18" spans="1:10" ht="32.25" thickBot="1">
      <c r="A18" s="88" t="s">
        <v>65</v>
      </c>
      <c r="B18" s="76" t="s">
        <v>327</v>
      </c>
      <c r="C18" s="79">
        <v>992</v>
      </c>
      <c r="D18" s="93"/>
      <c r="E18" s="93"/>
      <c r="F18" s="79"/>
      <c r="G18" s="94"/>
      <c r="H18" s="95">
        <f>H19+H54+H63+H91+H122+H142+H148+H180</f>
        <v>26814.700000000004</v>
      </c>
      <c r="I18" s="97">
        <f>I19+I54+I63+I91+I122+I142+I148+I180</f>
        <v>25551.000000000004</v>
      </c>
      <c r="J18" s="96">
        <f t="shared" si="0"/>
        <v>95.28728645108839</v>
      </c>
    </row>
    <row r="19" spans="1:10" ht="19.5" thickBot="1">
      <c r="A19" s="71"/>
      <c r="B19" s="73" t="s">
        <v>14</v>
      </c>
      <c r="C19" s="103">
        <v>992</v>
      </c>
      <c r="D19" s="104" t="s">
        <v>55</v>
      </c>
      <c r="E19" s="104"/>
      <c r="F19" s="103"/>
      <c r="G19" s="103"/>
      <c r="H19" s="105">
        <f>H20+H26+H36</f>
        <v>7606.700000000001</v>
      </c>
      <c r="I19" s="105">
        <f>I20+I26+I36</f>
        <v>7592.200000000001</v>
      </c>
      <c r="J19" s="106">
        <f t="shared" si="0"/>
        <v>99.80937857415174</v>
      </c>
    </row>
    <row r="20" spans="1:10" ht="18.75">
      <c r="A20" s="232"/>
      <c r="B20" s="232" t="s">
        <v>13</v>
      </c>
      <c r="C20" s="226">
        <v>992</v>
      </c>
      <c r="D20" s="236" t="s">
        <v>55</v>
      </c>
      <c r="E20" s="236" t="s">
        <v>57</v>
      </c>
      <c r="F20" s="226"/>
      <c r="G20" s="226"/>
      <c r="H20" s="259">
        <f>H22</f>
        <v>700.5</v>
      </c>
      <c r="I20" s="228">
        <f>I22</f>
        <v>700.5</v>
      </c>
      <c r="J20" s="230">
        <f>I20*100/H20</f>
        <v>100</v>
      </c>
    </row>
    <row r="21" spans="1:10" ht="19.5" thickBot="1">
      <c r="A21" s="233"/>
      <c r="B21" s="233"/>
      <c r="C21" s="227"/>
      <c r="D21" s="237"/>
      <c r="E21" s="237"/>
      <c r="F21" s="227"/>
      <c r="G21" s="227"/>
      <c r="H21" s="260"/>
      <c r="I21" s="229"/>
      <c r="J21" s="231"/>
    </row>
    <row r="22" spans="1:10" ht="33" thickBot="1">
      <c r="A22" s="88"/>
      <c r="B22" s="79" t="s">
        <v>27</v>
      </c>
      <c r="C22" s="79">
        <v>992</v>
      </c>
      <c r="D22" s="93" t="s">
        <v>55</v>
      </c>
      <c r="E22" s="93" t="s">
        <v>57</v>
      </c>
      <c r="F22" s="79" t="s">
        <v>28</v>
      </c>
      <c r="G22" s="79"/>
      <c r="H22" s="97">
        <f aca="true" t="shared" si="2" ref="H22:I24">H23</f>
        <v>700.5</v>
      </c>
      <c r="I22" s="99">
        <f t="shared" si="2"/>
        <v>700.5</v>
      </c>
      <c r="J22" s="96">
        <f t="shared" si="0"/>
        <v>100</v>
      </c>
    </row>
    <row r="23" spans="1:10" ht="48.75" thickBot="1">
      <c r="A23" s="88"/>
      <c r="B23" s="79" t="s">
        <v>328</v>
      </c>
      <c r="C23" s="79">
        <v>992</v>
      </c>
      <c r="D23" s="93" t="s">
        <v>55</v>
      </c>
      <c r="E23" s="93" t="s">
        <v>57</v>
      </c>
      <c r="F23" s="101" t="s">
        <v>106</v>
      </c>
      <c r="G23" s="79"/>
      <c r="H23" s="97">
        <f t="shared" si="2"/>
        <v>700.5</v>
      </c>
      <c r="I23" s="99">
        <f t="shared" si="2"/>
        <v>700.5</v>
      </c>
      <c r="J23" s="96">
        <f t="shared" si="0"/>
        <v>100</v>
      </c>
    </row>
    <row r="24" spans="1:10" ht="32.25" thickBot="1">
      <c r="A24" s="88"/>
      <c r="B24" s="76" t="s">
        <v>104</v>
      </c>
      <c r="C24" s="79">
        <v>992</v>
      </c>
      <c r="D24" s="93" t="s">
        <v>55</v>
      </c>
      <c r="E24" s="93" t="s">
        <v>57</v>
      </c>
      <c r="F24" s="101" t="s">
        <v>107</v>
      </c>
      <c r="G24" s="79"/>
      <c r="H24" s="97">
        <f t="shared" si="2"/>
        <v>700.5</v>
      </c>
      <c r="I24" s="99">
        <f t="shared" si="2"/>
        <v>700.5</v>
      </c>
      <c r="J24" s="96">
        <f t="shared" si="0"/>
        <v>100</v>
      </c>
    </row>
    <row r="25" spans="1:10" ht="32.25" thickBot="1">
      <c r="A25" s="88"/>
      <c r="B25" s="76" t="s">
        <v>108</v>
      </c>
      <c r="C25" s="79">
        <v>992</v>
      </c>
      <c r="D25" s="93" t="s">
        <v>55</v>
      </c>
      <c r="E25" s="93" t="s">
        <v>57</v>
      </c>
      <c r="F25" s="101" t="s">
        <v>107</v>
      </c>
      <c r="G25" s="79">
        <v>120</v>
      </c>
      <c r="H25" s="97">
        <v>700.5</v>
      </c>
      <c r="I25" s="99">
        <v>700.5</v>
      </c>
      <c r="J25" s="96">
        <f t="shared" si="0"/>
        <v>100</v>
      </c>
    </row>
    <row r="26" spans="1:10" ht="63.75" thickBot="1">
      <c r="A26" s="88"/>
      <c r="B26" s="73" t="s">
        <v>329</v>
      </c>
      <c r="C26" s="103">
        <v>992</v>
      </c>
      <c r="D26" s="104" t="s">
        <v>55</v>
      </c>
      <c r="E26" s="104" t="s">
        <v>58</v>
      </c>
      <c r="F26" s="103"/>
      <c r="G26" s="103"/>
      <c r="H26" s="107">
        <f>H27</f>
        <v>4427.500000000001</v>
      </c>
      <c r="I26" s="108">
        <f>I27</f>
        <v>4414.200000000001</v>
      </c>
      <c r="J26" s="106">
        <f t="shared" si="0"/>
        <v>99.699604743083</v>
      </c>
    </row>
    <row r="27" spans="1:10" ht="32.25" thickBot="1">
      <c r="A27" s="88"/>
      <c r="B27" s="76" t="s">
        <v>109</v>
      </c>
      <c r="C27" s="79">
        <v>992</v>
      </c>
      <c r="D27" s="93" t="s">
        <v>55</v>
      </c>
      <c r="E27" s="93" t="s">
        <v>58</v>
      </c>
      <c r="F27" s="79" t="s">
        <v>32</v>
      </c>
      <c r="G27" s="79"/>
      <c r="H27" s="100">
        <f>H28+H33</f>
        <v>4427.500000000001</v>
      </c>
      <c r="I27" s="109">
        <f>I28+I33</f>
        <v>4414.200000000001</v>
      </c>
      <c r="J27" s="96">
        <f t="shared" si="0"/>
        <v>99.699604743083</v>
      </c>
    </row>
    <row r="28" spans="1:10" ht="19.5" thickBot="1">
      <c r="A28" s="88"/>
      <c r="B28" s="76" t="s">
        <v>110</v>
      </c>
      <c r="C28" s="79">
        <v>992</v>
      </c>
      <c r="D28" s="93" t="s">
        <v>55</v>
      </c>
      <c r="E28" s="93" t="s">
        <v>58</v>
      </c>
      <c r="F28" s="79" t="s">
        <v>111</v>
      </c>
      <c r="G28" s="79"/>
      <c r="H28" s="100">
        <f>H29</f>
        <v>4423.700000000001</v>
      </c>
      <c r="I28" s="98">
        <f>I29</f>
        <v>4410.400000000001</v>
      </c>
      <c r="J28" s="96">
        <f t="shared" si="0"/>
        <v>99.69934670072563</v>
      </c>
    </row>
    <row r="29" spans="1:10" ht="32.25" thickBot="1">
      <c r="A29" s="88"/>
      <c r="B29" s="76" t="s">
        <v>112</v>
      </c>
      <c r="C29" s="79">
        <v>992</v>
      </c>
      <c r="D29" s="93" t="s">
        <v>55</v>
      </c>
      <c r="E29" s="93" t="s">
        <v>58</v>
      </c>
      <c r="F29" s="79" t="s">
        <v>113</v>
      </c>
      <c r="G29" s="79"/>
      <c r="H29" s="100">
        <f>H30+H31+H32</f>
        <v>4423.700000000001</v>
      </c>
      <c r="I29" s="99">
        <f>I30+I31+I32</f>
        <v>4410.400000000001</v>
      </c>
      <c r="J29" s="96">
        <f t="shared" si="0"/>
        <v>99.69934670072563</v>
      </c>
    </row>
    <row r="30" spans="1:10" ht="32.25" thickBot="1">
      <c r="A30" s="88"/>
      <c r="B30" s="76" t="s">
        <v>108</v>
      </c>
      <c r="C30" s="79">
        <v>992</v>
      </c>
      <c r="D30" s="93" t="s">
        <v>55</v>
      </c>
      <c r="E30" s="93" t="s">
        <v>58</v>
      </c>
      <c r="F30" s="79" t="s">
        <v>113</v>
      </c>
      <c r="G30" s="79">
        <v>120</v>
      </c>
      <c r="H30" s="100">
        <v>3515.8</v>
      </c>
      <c r="I30" s="99">
        <v>3505.3</v>
      </c>
      <c r="J30" s="96">
        <f t="shared" si="0"/>
        <v>99.70134819955628</v>
      </c>
    </row>
    <row r="31" spans="1:10" ht="32.25" thickBot="1">
      <c r="A31" s="88"/>
      <c r="B31" s="76" t="s">
        <v>114</v>
      </c>
      <c r="C31" s="79">
        <v>992</v>
      </c>
      <c r="D31" s="93" t="s">
        <v>55</v>
      </c>
      <c r="E31" s="93" t="s">
        <v>58</v>
      </c>
      <c r="F31" s="79" t="s">
        <v>113</v>
      </c>
      <c r="G31" s="79">
        <v>240</v>
      </c>
      <c r="H31" s="100">
        <v>817.1</v>
      </c>
      <c r="I31" s="99">
        <v>814.5</v>
      </c>
      <c r="J31" s="96">
        <f t="shared" si="0"/>
        <v>99.6818014930853</v>
      </c>
    </row>
    <row r="32" spans="1:10" ht="19.5" thickBot="1">
      <c r="A32" s="88"/>
      <c r="B32" s="76" t="s">
        <v>30</v>
      </c>
      <c r="C32" s="79">
        <v>992</v>
      </c>
      <c r="D32" s="93" t="s">
        <v>55</v>
      </c>
      <c r="E32" s="93" t="s">
        <v>58</v>
      </c>
      <c r="F32" s="79" t="s">
        <v>113</v>
      </c>
      <c r="G32" s="79">
        <v>850</v>
      </c>
      <c r="H32" s="100">
        <v>90.8</v>
      </c>
      <c r="I32" s="99">
        <v>90.6</v>
      </c>
      <c r="J32" s="96">
        <f t="shared" si="0"/>
        <v>99.77973568281939</v>
      </c>
    </row>
    <row r="33" spans="1:10" ht="19.5" thickBot="1">
      <c r="A33" s="88"/>
      <c r="B33" s="76" t="s">
        <v>115</v>
      </c>
      <c r="C33" s="79">
        <v>992</v>
      </c>
      <c r="D33" s="93" t="s">
        <v>55</v>
      </c>
      <c r="E33" s="93" t="s">
        <v>58</v>
      </c>
      <c r="F33" s="79" t="s">
        <v>116</v>
      </c>
      <c r="G33" s="79"/>
      <c r="H33" s="100">
        <v>3.8</v>
      </c>
      <c r="I33" s="99">
        <f>I34</f>
        <v>3.8</v>
      </c>
      <c r="J33" s="96">
        <f t="shared" si="0"/>
        <v>100</v>
      </c>
    </row>
    <row r="34" spans="1:10" ht="48" thickBot="1">
      <c r="A34" s="88"/>
      <c r="B34" s="76" t="s">
        <v>117</v>
      </c>
      <c r="C34" s="79">
        <v>992</v>
      </c>
      <c r="D34" s="93" t="s">
        <v>55</v>
      </c>
      <c r="E34" s="93" t="s">
        <v>58</v>
      </c>
      <c r="F34" s="79" t="s">
        <v>118</v>
      </c>
      <c r="G34" s="79"/>
      <c r="H34" s="100">
        <v>3.8</v>
      </c>
      <c r="I34" s="99">
        <f>I35</f>
        <v>3.8</v>
      </c>
      <c r="J34" s="96">
        <f t="shared" si="0"/>
        <v>100</v>
      </c>
    </row>
    <row r="35" spans="1:10" ht="32.25" thickBot="1">
      <c r="A35" s="88"/>
      <c r="B35" s="76" t="s">
        <v>114</v>
      </c>
      <c r="C35" s="79">
        <v>992</v>
      </c>
      <c r="D35" s="93" t="s">
        <v>55</v>
      </c>
      <c r="E35" s="93" t="s">
        <v>58</v>
      </c>
      <c r="F35" s="79" t="s">
        <v>118</v>
      </c>
      <c r="G35" s="79">
        <v>240</v>
      </c>
      <c r="H35" s="100">
        <v>3.8</v>
      </c>
      <c r="I35" s="99">
        <v>3.8</v>
      </c>
      <c r="J35" s="96">
        <f t="shared" si="0"/>
        <v>100</v>
      </c>
    </row>
    <row r="36" spans="1:10" ht="19.5" thickBot="1">
      <c r="A36" s="71"/>
      <c r="B36" s="73" t="s">
        <v>12</v>
      </c>
      <c r="C36" s="103">
        <v>992</v>
      </c>
      <c r="D36" s="104" t="s">
        <v>55</v>
      </c>
      <c r="E36" s="104">
        <v>13</v>
      </c>
      <c r="F36" s="103"/>
      <c r="G36" s="103"/>
      <c r="H36" s="110">
        <f>H37+H46+H50</f>
        <v>2478.7</v>
      </c>
      <c r="I36" s="110">
        <f>I37+I46+I50</f>
        <v>2477.5</v>
      </c>
      <c r="J36" s="106">
        <f t="shared" si="0"/>
        <v>99.95158752571913</v>
      </c>
    </row>
    <row r="37" spans="1:10" ht="32.25" thickBot="1">
      <c r="A37" s="88"/>
      <c r="B37" s="76" t="s">
        <v>109</v>
      </c>
      <c r="C37" s="79">
        <v>992</v>
      </c>
      <c r="D37" s="93" t="s">
        <v>55</v>
      </c>
      <c r="E37" s="93">
        <v>13</v>
      </c>
      <c r="F37" s="79" t="s">
        <v>32</v>
      </c>
      <c r="G37" s="79"/>
      <c r="H37" s="99">
        <f>H38+H43</f>
        <v>2289.1</v>
      </c>
      <c r="I37" s="99">
        <f>I38+I43</f>
        <v>2288</v>
      </c>
      <c r="J37" s="96">
        <f t="shared" si="0"/>
        <v>99.95194617972129</v>
      </c>
    </row>
    <row r="38" spans="1:10" ht="33" thickBot="1">
      <c r="A38" s="88"/>
      <c r="B38" s="101" t="s">
        <v>119</v>
      </c>
      <c r="C38" s="79">
        <v>992</v>
      </c>
      <c r="D38" s="93" t="s">
        <v>55</v>
      </c>
      <c r="E38" s="93">
        <v>13</v>
      </c>
      <c r="F38" s="79" t="s">
        <v>120</v>
      </c>
      <c r="G38" s="79"/>
      <c r="H38" s="99">
        <f>H39</f>
        <v>2177.9</v>
      </c>
      <c r="I38" s="99">
        <f>I39</f>
        <v>2176.9</v>
      </c>
      <c r="J38" s="96">
        <f t="shared" si="0"/>
        <v>99.95408420955967</v>
      </c>
    </row>
    <row r="39" spans="1:10" ht="33" thickBot="1">
      <c r="A39" s="88"/>
      <c r="B39" s="79" t="s">
        <v>121</v>
      </c>
      <c r="C39" s="79">
        <v>992</v>
      </c>
      <c r="D39" s="93" t="s">
        <v>55</v>
      </c>
      <c r="E39" s="93">
        <v>13</v>
      </c>
      <c r="F39" s="79" t="s">
        <v>122</v>
      </c>
      <c r="G39" s="79"/>
      <c r="H39" s="99">
        <f>H40+H41+H42</f>
        <v>2177.9</v>
      </c>
      <c r="I39" s="99">
        <f>I40+I41+I42</f>
        <v>2176.9</v>
      </c>
      <c r="J39" s="96">
        <f t="shared" si="0"/>
        <v>99.95408420955967</v>
      </c>
    </row>
    <row r="40" spans="1:10" ht="19.5" thickBot="1">
      <c r="A40" s="88"/>
      <c r="B40" s="79" t="s">
        <v>33</v>
      </c>
      <c r="C40" s="79">
        <v>992</v>
      </c>
      <c r="D40" s="93" t="s">
        <v>55</v>
      </c>
      <c r="E40" s="93">
        <v>13</v>
      </c>
      <c r="F40" s="79" t="s">
        <v>122</v>
      </c>
      <c r="G40" s="79">
        <v>110</v>
      </c>
      <c r="H40" s="100">
        <v>1900.1</v>
      </c>
      <c r="I40" s="99">
        <v>1900</v>
      </c>
      <c r="J40" s="96">
        <f t="shared" si="0"/>
        <v>99.994737119099</v>
      </c>
    </row>
    <row r="41" spans="1:10" ht="33" thickBot="1">
      <c r="A41" s="88"/>
      <c r="B41" s="79" t="s">
        <v>114</v>
      </c>
      <c r="C41" s="79">
        <v>992</v>
      </c>
      <c r="D41" s="93" t="s">
        <v>55</v>
      </c>
      <c r="E41" s="93">
        <v>13</v>
      </c>
      <c r="F41" s="79" t="s">
        <v>122</v>
      </c>
      <c r="G41" s="79">
        <v>240</v>
      </c>
      <c r="H41" s="100">
        <v>268.8</v>
      </c>
      <c r="I41" s="99">
        <v>268.6</v>
      </c>
      <c r="J41" s="96">
        <f t="shared" si="0"/>
        <v>99.92559523809524</v>
      </c>
    </row>
    <row r="42" spans="1:10" ht="19.5" thickBot="1">
      <c r="A42" s="88"/>
      <c r="B42" s="111" t="s">
        <v>30</v>
      </c>
      <c r="C42" s="79">
        <v>992</v>
      </c>
      <c r="D42" s="93" t="s">
        <v>55</v>
      </c>
      <c r="E42" s="93">
        <v>13</v>
      </c>
      <c r="F42" s="79" t="s">
        <v>122</v>
      </c>
      <c r="G42" s="79">
        <v>850</v>
      </c>
      <c r="H42" s="100">
        <v>9</v>
      </c>
      <c r="I42" s="99">
        <v>8.3</v>
      </c>
      <c r="J42" s="96">
        <f t="shared" si="0"/>
        <v>92.22222222222223</v>
      </c>
    </row>
    <row r="43" spans="1:10" ht="32.25" thickBot="1">
      <c r="A43" s="88"/>
      <c r="B43" s="76" t="s">
        <v>123</v>
      </c>
      <c r="C43" s="79">
        <v>992</v>
      </c>
      <c r="D43" s="93" t="s">
        <v>55</v>
      </c>
      <c r="E43" s="93">
        <v>13</v>
      </c>
      <c r="F43" s="79" t="s">
        <v>38</v>
      </c>
      <c r="G43" s="79"/>
      <c r="H43" s="100">
        <f>H44</f>
        <v>111.2</v>
      </c>
      <c r="I43" s="99">
        <f>I44</f>
        <v>111.1</v>
      </c>
      <c r="J43" s="96">
        <f t="shared" si="0"/>
        <v>99.91007194244604</v>
      </c>
    </row>
    <row r="44" spans="1:10" ht="19.5" thickBot="1">
      <c r="A44" s="88"/>
      <c r="B44" s="76" t="s">
        <v>31</v>
      </c>
      <c r="C44" s="79">
        <v>992</v>
      </c>
      <c r="D44" s="93" t="s">
        <v>55</v>
      </c>
      <c r="E44" s="93">
        <v>13</v>
      </c>
      <c r="F44" s="79" t="s">
        <v>124</v>
      </c>
      <c r="G44" s="79"/>
      <c r="H44" s="100">
        <f>H45</f>
        <v>111.2</v>
      </c>
      <c r="I44" s="99">
        <f>I45</f>
        <v>111.1</v>
      </c>
      <c r="J44" s="96">
        <f t="shared" si="0"/>
        <v>99.91007194244604</v>
      </c>
    </row>
    <row r="45" spans="1:10" ht="33" thickBot="1">
      <c r="A45" s="88"/>
      <c r="B45" s="79" t="s">
        <v>114</v>
      </c>
      <c r="C45" s="79">
        <v>992</v>
      </c>
      <c r="D45" s="93" t="s">
        <v>55</v>
      </c>
      <c r="E45" s="93">
        <v>13</v>
      </c>
      <c r="F45" s="79" t="s">
        <v>124</v>
      </c>
      <c r="G45" s="79">
        <v>240</v>
      </c>
      <c r="H45" s="100">
        <v>111.2</v>
      </c>
      <c r="I45" s="99">
        <v>111.1</v>
      </c>
      <c r="J45" s="96">
        <f t="shared" si="0"/>
        <v>99.91007194244604</v>
      </c>
    </row>
    <row r="46" spans="1:10" ht="19.5" thickBot="1">
      <c r="A46" s="88"/>
      <c r="B46" s="79" t="s">
        <v>101</v>
      </c>
      <c r="C46" s="79">
        <v>992</v>
      </c>
      <c r="D46" s="93" t="s">
        <v>55</v>
      </c>
      <c r="E46" s="93">
        <v>13</v>
      </c>
      <c r="F46" s="79" t="s">
        <v>45</v>
      </c>
      <c r="G46" s="79"/>
      <c r="H46" s="100">
        <v>169.6</v>
      </c>
      <c r="I46" s="99">
        <f>I47</f>
        <v>169.6</v>
      </c>
      <c r="J46" s="96">
        <f t="shared" si="0"/>
        <v>100</v>
      </c>
    </row>
    <row r="47" spans="1:10" ht="32.25" thickBot="1">
      <c r="A47" s="88"/>
      <c r="B47" s="76" t="s">
        <v>125</v>
      </c>
      <c r="C47" s="79">
        <v>992</v>
      </c>
      <c r="D47" s="93" t="s">
        <v>55</v>
      </c>
      <c r="E47" s="93">
        <v>13</v>
      </c>
      <c r="F47" s="79" t="s">
        <v>46</v>
      </c>
      <c r="G47" s="79"/>
      <c r="H47" s="100">
        <v>169.6</v>
      </c>
      <c r="I47" s="99">
        <f>I48</f>
        <v>169.6</v>
      </c>
      <c r="J47" s="96">
        <f t="shared" si="0"/>
        <v>100</v>
      </c>
    </row>
    <row r="48" spans="1:10" ht="33" thickBot="1">
      <c r="A48" s="88"/>
      <c r="B48" s="79" t="s">
        <v>121</v>
      </c>
      <c r="C48" s="79">
        <v>992</v>
      </c>
      <c r="D48" s="93" t="s">
        <v>55</v>
      </c>
      <c r="E48" s="93">
        <v>13</v>
      </c>
      <c r="F48" s="79" t="s">
        <v>126</v>
      </c>
      <c r="G48" s="79"/>
      <c r="H48" s="100">
        <v>169.6</v>
      </c>
      <c r="I48" s="99">
        <f>I49</f>
        <v>169.6</v>
      </c>
      <c r="J48" s="96">
        <f t="shared" si="0"/>
        <v>100</v>
      </c>
    </row>
    <row r="49" spans="1:10" ht="19.5" thickBot="1">
      <c r="A49" s="88"/>
      <c r="B49" s="76" t="s">
        <v>2</v>
      </c>
      <c r="C49" s="79">
        <v>992</v>
      </c>
      <c r="D49" s="93" t="s">
        <v>55</v>
      </c>
      <c r="E49" s="93">
        <v>13</v>
      </c>
      <c r="F49" s="79" t="s">
        <v>126</v>
      </c>
      <c r="G49" s="79">
        <v>540</v>
      </c>
      <c r="H49" s="100">
        <v>169.6</v>
      </c>
      <c r="I49" s="99">
        <v>169.6</v>
      </c>
      <c r="J49" s="96">
        <f t="shared" si="0"/>
        <v>100</v>
      </c>
    </row>
    <row r="50" spans="1:10" ht="19.5" thickBot="1">
      <c r="A50" s="88"/>
      <c r="B50" s="76" t="s">
        <v>127</v>
      </c>
      <c r="C50" s="79">
        <v>992</v>
      </c>
      <c r="D50" s="93" t="s">
        <v>55</v>
      </c>
      <c r="E50" s="93">
        <v>13</v>
      </c>
      <c r="F50" s="79" t="s">
        <v>48</v>
      </c>
      <c r="G50" s="79"/>
      <c r="H50" s="100">
        <v>20</v>
      </c>
      <c r="I50" s="99">
        <f>I51</f>
        <v>19.9</v>
      </c>
      <c r="J50" s="96">
        <f t="shared" si="0"/>
        <v>99.49999999999999</v>
      </c>
    </row>
    <row r="51" spans="1:10" ht="63.75" thickBot="1">
      <c r="A51" s="88"/>
      <c r="B51" s="76" t="s">
        <v>330</v>
      </c>
      <c r="C51" s="79">
        <v>992</v>
      </c>
      <c r="D51" s="93" t="s">
        <v>55</v>
      </c>
      <c r="E51" s="93">
        <v>13</v>
      </c>
      <c r="F51" s="79" t="s">
        <v>128</v>
      </c>
      <c r="G51" s="79"/>
      <c r="H51" s="100">
        <v>20</v>
      </c>
      <c r="I51" s="99">
        <f>I52</f>
        <v>19.9</v>
      </c>
      <c r="J51" s="96">
        <f t="shared" si="0"/>
        <v>99.49999999999999</v>
      </c>
    </row>
    <row r="52" spans="1:10" ht="19.5" thickBot="1">
      <c r="A52" s="88"/>
      <c r="B52" s="76" t="s">
        <v>31</v>
      </c>
      <c r="C52" s="79">
        <v>992</v>
      </c>
      <c r="D52" s="93" t="s">
        <v>55</v>
      </c>
      <c r="E52" s="93">
        <v>13</v>
      </c>
      <c r="F52" s="79" t="s">
        <v>129</v>
      </c>
      <c r="G52" s="79"/>
      <c r="H52" s="100">
        <v>20</v>
      </c>
      <c r="I52" s="99">
        <f>I53</f>
        <v>19.9</v>
      </c>
      <c r="J52" s="96">
        <f t="shared" si="0"/>
        <v>99.49999999999999</v>
      </c>
    </row>
    <row r="53" spans="1:10" ht="32.25" thickBot="1">
      <c r="A53" s="88"/>
      <c r="B53" s="76" t="s">
        <v>114</v>
      </c>
      <c r="C53" s="79">
        <v>992</v>
      </c>
      <c r="D53" s="93" t="s">
        <v>55</v>
      </c>
      <c r="E53" s="93">
        <v>13</v>
      </c>
      <c r="F53" s="79" t="s">
        <v>129</v>
      </c>
      <c r="G53" s="79">
        <v>240</v>
      </c>
      <c r="H53" s="100">
        <v>20</v>
      </c>
      <c r="I53" s="99">
        <v>19.9</v>
      </c>
      <c r="J53" s="96">
        <f t="shared" si="0"/>
        <v>99.49999999999999</v>
      </c>
    </row>
    <row r="54" spans="1:10" ht="19.5" thickBot="1">
      <c r="A54" s="71" t="s">
        <v>66</v>
      </c>
      <c r="B54" s="73" t="s">
        <v>22</v>
      </c>
      <c r="C54" s="103">
        <v>992</v>
      </c>
      <c r="D54" s="104" t="s">
        <v>57</v>
      </c>
      <c r="E54" s="104"/>
      <c r="F54" s="103"/>
      <c r="G54" s="103"/>
      <c r="H54" s="110">
        <f aca="true" t="shared" si="3" ref="H54:I57">H55</f>
        <v>363.3</v>
      </c>
      <c r="I54" s="110">
        <f t="shared" si="3"/>
        <v>363.3</v>
      </c>
      <c r="J54" s="96">
        <f t="shared" si="0"/>
        <v>100</v>
      </c>
    </row>
    <row r="55" spans="1:10" ht="19.5" thickBot="1">
      <c r="A55" s="88"/>
      <c r="B55" s="76" t="s">
        <v>16</v>
      </c>
      <c r="C55" s="79">
        <v>992</v>
      </c>
      <c r="D55" s="93" t="s">
        <v>57</v>
      </c>
      <c r="E55" s="93" t="s">
        <v>60</v>
      </c>
      <c r="F55" s="79"/>
      <c r="G55" s="79"/>
      <c r="H55" s="99">
        <f t="shared" si="3"/>
        <v>363.3</v>
      </c>
      <c r="I55" s="99">
        <f t="shared" si="3"/>
        <v>363.3</v>
      </c>
      <c r="J55" s="96">
        <f t="shared" si="0"/>
        <v>100</v>
      </c>
    </row>
    <row r="56" spans="1:10" ht="32.25" thickBot="1">
      <c r="A56" s="88"/>
      <c r="B56" s="76" t="s">
        <v>109</v>
      </c>
      <c r="C56" s="79">
        <v>992</v>
      </c>
      <c r="D56" s="93" t="s">
        <v>57</v>
      </c>
      <c r="E56" s="93" t="s">
        <v>60</v>
      </c>
      <c r="F56" s="79" t="s">
        <v>32</v>
      </c>
      <c r="G56" s="79"/>
      <c r="H56" s="99">
        <f t="shared" si="3"/>
        <v>363.3</v>
      </c>
      <c r="I56" s="99">
        <f t="shared" si="3"/>
        <v>363.3</v>
      </c>
      <c r="J56" s="96">
        <f t="shared" si="0"/>
        <v>100</v>
      </c>
    </row>
    <row r="57" spans="1:10" ht="32.25" thickBot="1">
      <c r="A57" s="88"/>
      <c r="B57" s="76" t="s">
        <v>35</v>
      </c>
      <c r="C57" s="79">
        <v>992</v>
      </c>
      <c r="D57" s="93" t="s">
        <v>57</v>
      </c>
      <c r="E57" s="93" t="s">
        <v>60</v>
      </c>
      <c r="F57" s="79" t="s">
        <v>37</v>
      </c>
      <c r="G57" s="79"/>
      <c r="H57" s="99">
        <f t="shared" si="3"/>
        <v>363.3</v>
      </c>
      <c r="I57" s="99">
        <f t="shared" si="3"/>
        <v>363.3</v>
      </c>
      <c r="J57" s="96">
        <f t="shared" si="0"/>
        <v>100</v>
      </c>
    </row>
    <row r="58" spans="1:10" ht="32.25" thickBot="1">
      <c r="A58" s="88"/>
      <c r="B58" s="76" t="s">
        <v>17</v>
      </c>
      <c r="C58" s="79">
        <v>992</v>
      </c>
      <c r="D58" s="93" t="s">
        <v>57</v>
      </c>
      <c r="E58" s="93" t="s">
        <v>60</v>
      </c>
      <c r="F58" s="79" t="s">
        <v>130</v>
      </c>
      <c r="G58" s="79"/>
      <c r="H58" s="99">
        <f>H59+H61</f>
        <v>363.3</v>
      </c>
      <c r="I58" s="99">
        <f>I59+I61</f>
        <v>363.3</v>
      </c>
      <c r="J58" s="96">
        <f t="shared" si="0"/>
        <v>100</v>
      </c>
    </row>
    <row r="59" spans="1:10" ht="18.75">
      <c r="A59" s="240"/>
      <c r="B59" s="240" t="s">
        <v>108</v>
      </c>
      <c r="C59" s="242">
        <v>992</v>
      </c>
      <c r="D59" s="257" t="s">
        <v>57</v>
      </c>
      <c r="E59" s="257" t="s">
        <v>60</v>
      </c>
      <c r="F59" s="248" t="s">
        <v>130</v>
      </c>
      <c r="G59" s="242">
        <v>120</v>
      </c>
      <c r="H59" s="244">
        <v>308.6</v>
      </c>
      <c r="I59" s="246">
        <v>308.6</v>
      </c>
      <c r="J59" s="238">
        <f>I59*100/H59</f>
        <v>100</v>
      </c>
    </row>
    <row r="60" spans="1:10" ht="19.5" thickBot="1">
      <c r="A60" s="241"/>
      <c r="B60" s="241"/>
      <c r="C60" s="243"/>
      <c r="D60" s="258"/>
      <c r="E60" s="258"/>
      <c r="F60" s="249"/>
      <c r="G60" s="243"/>
      <c r="H60" s="245"/>
      <c r="I60" s="247"/>
      <c r="J60" s="239"/>
    </row>
    <row r="61" spans="1:10" ht="18.75">
      <c r="A61" s="240"/>
      <c r="B61" s="242" t="s">
        <v>114</v>
      </c>
      <c r="C61" s="242">
        <v>992</v>
      </c>
      <c r="D61" s="257" t="s">
        <v>57</v>
      </c>
      <c r="E61" s="257" t="s">
        <v>60</v>
      </c>
      <c r="F61" s="248" t="s">
        <v>130</v>
      </c>
      <c r="G61" s="242">
        <v>240</v>
      </c>
      <c r="H61" s="244">
        <v>54.7</v>
      </c>
      <c r="I61" s="246">
        <v>54.7</v>
      </c>
      <c r="J61" s="238">
        <f>I61*100/H61</f>
        <v>100</v>
      </c>
    </row>
    <row r="62" spans="1:10" ht="19.5" thickBot="1">
      <c r="A62" s="241"/>
      <c r="B62" s="243"/>
      <c r="C62" s="243"/>
      <c r="D62" s="258"/>
      <c r="E62" s="258"/>
      <c r="F62" s="249"/>
      <c r="G62" s="243"/>
      <c r="H62" s="245"/>
      <c r="I62" s="247"/>
      <c r="J62" s="239"/>
    </row>
    <row r="63" spans="1:10" ht="18.75">
      <c r="A63" s="232" t="s">
        <v>67</v>
      </c>
      <c r="B63" s="232" t="s">
        <v>36</v>
      </c>
      <c r="C63" s="226">
        <v>992</v>
      </c>
      <c r="D63" s="236" t="s">
        <v>60</v>
      </c>
      <c r="E63" s="236"/>
      <c r="F63" s="226"/>
      <c r="G63" s="226"/>
      <c r="H63" s="255">
        <f>H65+H83</f>
        <v>440.3</v>
      </c>
      <c r="I63" s="228">
        <f>I65+I83</f>
        <v>440.2</v>
      </c>
      <c r="J63" s="230">
        <f>I63*100/H63</f>
        <v>99.97728821258232</v>
      </c>
    </row>
    <row r="64" spans="1:10" ht="19.5" thickBot="1">
      <c r="A64" s="233"/>
      <c r="B64" s="233"/>
      <c r="C64" s="227"/>
      <c r="D64" s="237"/>
      <c r="E64" s="237"/>
      <c r="F64" s="227"/>
      <c r="G64" s="227"/>
      <c r="H64" s="256"/>
      <c r="I64" s="229"/>
      <c r="J64" s="231"/>
    </row>
    <row r="65" spans="1:10" ht="48" thickBot="1">
      <c r="A65" s="112"/>
      <c r="B65" s="76" t="s">
        <v>302</v>
      </c>
      <c r="C65" s="79">
        <v>992</v>
      </c>
      <c r="D65" s="93" t="s">
        <v>60</v>
      </c>
      <c r="E65" s="93" t="s">
        <v>61</v>
      </c>
      <c r="F65" s="79"/>
      <c r="G65" s="76"/>
      <c r="H65" s="102">
        <f>H66+H78</f>
        <v>400.3</v>
      </c>
      <c r="I65" s="102">
        <f>I66+I78</f>
        <v>400.2</v>
      </c>
      <c r="J65" s="96">
        <f t="shared" si="0"/>
        <v>99.97501873594804</v>
      </c>
    </row>
    <row r="66" spans="1:10" ht="19.5" thickBot="1">
      <c r="A66" s="112"/>
      <c r="B66" s="76" t="s">
        <v>331</v>
      </c>
      <c r="C66" s="79">
        <v>992</v>
      </c>
      <c r="D66" s="89" t="s">
        <v>60</v>
      </c>
      <c r="E66" s="89" t="s">
        <v>61</v>
      </c>
      <c r="F66" s="79" t="s">
        <v>332</v>
      </c>
      <c r="G66" s="113"/>
      <c r="H66" s="109">
        <f>H67</f>
        <v>1</v>
      </c>
      <c r="I66" s="109">
        <f>I67</f>
        <v>0.9</v>
      </c>
      <c r="J66" s="96">
        <f t="shared" si="0"/>
        <v>90</v>
      </c>
    </row>
    <row r="67" spans="1:10" ht="18.75">
      <c r="A67" s="242"/>
      <c r="B67" s="240" t="s">
        <v>333</v>
      </c>
      <c r="C67" s="242">
        <v>992</v>
      </c>
      <c r="D67" s="114"/>
      <c r="E67" s="114"/>
      <c r="F67" s="248" t="s">
        <v>334</v>
      </c>
      <c r="G67" s="240"/>
      <c r="H67" s="254">
        <f>H71</f>
        <v>1</v>
      </c>
      <c r="I67" s="250">
        <f>I71</f>
        <v>0.9</v>
      </c>
      <c r="J67" s="238">
        <f>I67*100/H67</f>
        <v>90</v>
      </c>
    </row>
    <row r="68" spans="1:10" ht="18.75">
      <c r="A68" s="251"/>
      <c r="B68" s="252"/>
      <c r="C68" s="251"/>
      <c r="D68" s="114"/>
      <c r="E68" s="114"/>
      <c r="F68" s="253"/>
      <c r="G68" s="252"/>
      <c r="H68" s="254"/>
      <c r="I68" s="250"/>
      <c r="J68" s="250"/>
    </row>
    <row r="69" spans="1:10" ht="18.75">
      <c r="A69" s="251"/>
      <c r="B69" s="252"/>
      <c r="C69" s="251"/>
      <c r="D69" s="114"/>
      <c r="E69" s="114"/>
      <c r="F69" s="253"/>
      <c r="G69" s="252"/>
      <c r="H69" s="254"/>
      <c r="I69" s="250"/>
      <c r="J69" s="250"/>
    </row>
    <row r="70" spans="1:10" ht="19.5" thickBot="1">
      <c r="A70" s="243"/>
      <c r="B70" s="241"/>
      <c r="C70" s="243"/>
      <c r="D70" s="89" t="s">
        <v>60</v>
      </c>
      <c r="E70" s="89" t="s">
        <v>61</v>
      </c>
      <c r="F70" s="249"/>
      <c r="G70" s="241"/>
      <c r="H70" s="245"/>
      <c r="I70" s="247"/>
      <c r="J70" s="239"/>
    </row>
    <row r="71" spans="1:10" ht="18.75">
      <c r="A71" s="242"/>
      <c r="B71" s="240" t="s">
        <v>335</v>
      </c>
      <c r="C71" s="242">
        <v>992</v>
      </c>
      <c r="D71" s="114"/>
      <c r="E71" s="114"/>
      <c r="F71" s="248" t="s">
        <v>336</v>
      </c>
      <c r="G71" s="240"/>
      <c r="H71" s="244">
        <f>H76</f>
        <v>1</v>
      </c>
      <c r="I71" s="246">
        <f>I76</f>
        <v>0.9</v>
      </c>
      <c r="J71" s="238">
        <v>0</v>
      </c>
    </row>
    <row r="72" spans="1:10" ht="18.75">
      <c r="A72" s="251"/>
      <c r="B72" s="252"/>
      <c r="C72" s="251"/>
      <c r="D72" s="114"/>
      <c r="E72" s="114"/>
      <c r="F72" s="253"/>
      <c r="G72" s="252"/>
      <c r="H72" s="254"/>
      <c r="I72" s="250"/>
      <c r="J72" s="250"/>
    </row>
    <row r="73" spans="1:10" ht="18.75">
      <c r="A73" s="251"/>
      <c r="B73" s="252"/>
      <c r="C73" s="251"/>
      <c r="D73" s="114"/>
      <c r="E73" s="114"/>
      <c r="F73" s="253"/>
      <c r="G73" s="252"/>
      <c r="H73" s="254"/>
      <c r="I73" s="250"/>
      <c r="J73" s="250"/>
    </row>
    <row r="74" spans="1:10" ht="18.75">
      <c r="A74" s="251"/>
      <c r="B74" s="252"/>
      <c r="C74" s="251"/>
      <c r="D74" s="114"/>
      <c r="E74" s="114"/>
      <c r="F74" s="253"/>
      <c r="G74" s="252"/>
      <c r="H74" s="254"/>
      <c r="I74" s="250"/>
      <c r="J74" s="250"/>
    </row>
    <row r="75" spans="1:10" ht="19.5" thickBot="1">
      <c r="A75" s="243"/>
      <c r="B75" s="241"/>
      <c r="C75" s="243"/>
      <c r="D75" s="89" t="s">
        <v>60</v>
      </c>
      <c r="E75" s="89" t="s">
        <v>61</v>
      </c>
      <c r="F75" s="249"/>
      <c r="G75" s="241"/>
      <c r="H75" s="245"/>
      <c r="I75" s="247"/>
      <c r="J75" s="239"/>
    </row>
    <row r="76" spans="1:10" ht="18.75">
      <c r="A76" s="242"/>
      <c r="B76" s="242" t="s">
        <v>114</v>
      </c>
      <c r="C76" s="242">
        <v>992</v>
      </c>
      <c r="D76" s="114"/>
      <c r="E76" s="114"/>
      <c r="F76" s="248" t="s">
        <v>336</v>
      </c>
      <c r="G76" s="115"/>
      <c r="H76" s="244">
        <v>1</v>
      </c>
      <c r="I76" s="246">
        <v>0.9</v>
      </c>
      <c r="J76" s="238">
        <f>I76*100/H76</f>
        <v>90</v>
      </c>
    </row>
    <row r="77" spans="1:10" ht="19.5" thickBot="1">
      <c r="A77" s="243"/>
      <c r="B77" s="243"/>
      <c r="C77" s="243"/>
      <c r="D77" s="89" t="s">
        <v>60</v>
      </c>
      <c r="E77" s="89" t="s">
        <v>61</v>
      </c>
      <c r="F77" s="249"/>
      <c r="G77" s="76">
        <v>240</v>
      </c>
      <c r="H77" s="245"/>
      <c r="I77" s="247"/>
      <c r="J77" s="239"/>
    </row>
    <row r="78" spans="1:10" ht="18.75">
      <c r="A78" s="240"/>
      <c r="B78" s="242" t="s">
        <v>101</v>
      </c>
      <c r="C78" s="242">
        <v>992</v>
      </c>
      <c r="D78" s="114"/>
      <c r="E78" s="114"/>
      <c r="F78" s="115"/>
      <c r="G78" s="242"/>
      <c r="H78" s="244">
        <v>399.3</v>
      </c>
      <c r="I78" s="246">
        <f>I80</f>
        <v>399.3</v>
      </c>
      <c r="J78" s="238">
        <f>I78*100/H78</f>
        <v>100</v>
      </c>
    </row>
    <row r="79" spans="1:10" ht="19.5" thickBot="1">
      <c r="A79" s="241"/>
      <c r="B79" s="243"/>
      <c r="C79" s="243"/>
      <c r="D79" s="89" t="s">
        <v>60</v>
      </c>
      <c r="E79" s="89" t="s">
        <v>61</v>
      </c>
      <c r="F79" s="76" t="s">
        <v>45</v>
      </c>
      <c r="G79" s="243"/>
      <c r="H79" s="245"/>
      <c r="I79" s="247"/>
      <c r="J79" s="239"/>
    </row>
    <row r="80" spans="1:10" ht="33" thickBot="1">
      <c r="A80" s="88"/>
      <c r="B80" s="101" t="s">
        <v>131</v>
      </c>
      <c r="C80" s="79">
        <v>992</v>
      </c>
      <c r="D80" s="93" t="s">
        <v>60</v>
      </c>
      <c r="E80" s="93" t="s">
        <v>61</v>
      </c>
      <c r="F80" s="79" t="s">
        <v>47</v>
      </c>
      <c r="G80" s="79"/>
      <c r="H80" s="100">
        <v>399.3</v>
      </c>
      <c r="I80" s="99">
        <f>I81</f>
        <v>399.3</v>
      </c>
      <c r="J80" s="96">
        <f aca="true" t="shared" si="4" ref="J80:J143">I80*100/H80</f>
        <v>100</v>
      </c>
    </row>
    <row r="81" spans="1:10" ht="33" thickBot="1">
      <c r="A81" s="88"/>
      <c r="B81" s="79" t="s">
        <v>121</v>
      </c>
      <c r="C81" s="79">
        <v>992</v>
      </c>
      <c r="D81" s="93" t="s">
        <v>60</v>
      </c>
      <c r="E81" s="93" t="s">
        <v>61</v>
      </c>
      <c r="F81" s="79" t="s">
        <v>132</v>
      </c>
      <c r="G81" s="79"/>
      <c r="H81" s="100">
        <v>399.3</v>
      </c>
      <c r="I81" s="99">
        <f>I82</f>
        <v>399.3</v>
      </c>
      <c r="J81" s="96">
        <f t="shared" si="4"/>
        <v>100</v>
      </c>
    </row>
    <row r="82" spans="1:10" ht="19.5" thickBot="1">
      <c r="A82" s="88"/>
      <c r="B82" s="76" t="s">
        <v>2</v>
      </c>
      <c r="C82" s="79">
        <v>992</v>
      </c>
      <c r="D82" s="93" t="s">
        <v>60</v>
      </c>
      <c r="E82" s="93" t="s">
        <v>61</v>
      </c>
      <c r="F82" s="79" t="s">
        <v>132</v>
      </c>
      <c r="G82" s="79">
        <v>540</v>
      </c>
      <c r="H82" s="100">
        <v>399.3</v>
      </c>
      <c r="I82" s="99">
        <v>399.3</v>
      </c>
      <c r="J82" s="96">
        <f t="shared" si="4"/>
        <v>100</v>
      </c>
    </row>
    <row r="83" spans="1:10" ht="33" thickBot="1">
      <c r="A83" s="88"/>
      <c r="B83" s="79" t="s">
        <v>304</v>
      </c>
      <c r="C83" s="79">
        <v>992</v>
      </c>
      <c r="D83" s="93" t="s">
        <v>60</v>
      </c>
      <c r="E83" s="93">
        <v>14</v>
      </c>
      <c r="F83" s="79"/>
      <c r="G83" s="79"/>
      <c r="H83" s="116">
        <f aca="true" t="shared" si="5" ref="H83:I86">H84</f>
        <v>40</v>
      </c>
      <c r="I83" s="99">
        <f t="shared" si="5"/>
        <v>40</v>
      </c>
      <c r="J83" s="96">
        <f>I83*100/H83</f>
        <v>100</v>
      </c>
    </row>
    <row r="84" spans="1:10" ht="19.5" thickBot="1">
      <c r="A84" s="88"/>
      <c r="B84" s="79" t="s">
        <v>331</v>
      </c>
      <c r="C84" s="79">
        <v>992</v>
      </c>
      <c r="D84" s="93" t="s">
        <v>60</v>
      </c>
      <c r="E84" s="93">
        <v>14</v>
      </c>
      <c r="F84" s="79" t="s">
        <v>332</v>
      </c>
      <c r="G84" s="79"/>
      <c r="H84" s="99">
        <f t="shared" si="5"/>
        <v>40</v>
      </c>
      <c r="I84" s="99">
        <f t="shared" si="5"/>
        <v>40</v>
      </c>
      <c r="J84" s="96">
        <f>I84*100/H84</f>
        <v>100</v>
      </c>
    </row>
    <row r="85" spans="1:10" ht="19.5" thickBot="1">
      <c r="A85" s="88"/>
      <c r="B85" s="79" t="s">
        <v>337</v>
      </c>
      <c r="C85" s="79">
        <v>992</v>
      </c>
      <c r="D85" s="93" t="s">
        <v>60</v>
      </c>
      <c r="E85" s="93">
        <v>14</v>
      </c>
      <c r="F85" s="79" t="s">
        <v>338</v>
      </c>
      <c r="G85" s="79"/>
      <c r="H85" s="100">
        <f t="shared" si="5"/>
        <v>40</v>
      </c>
      <c r="I85" s="99">
        <f t="shared" si="5"/>
        <v>40</v>
      </c>
      <c r="J85" s="96">
        <f t="shared" si="4"/>
        <v>100</v>
      </c>
    </row>
    <row r="86" spans="1:10" ht="19.5" thickBot="1">
      <c r="A86" s="88"/>
      <c r="B86" s="79" t="s">
        <v>339</v>
      </c>
      <c r="C86" s="79">
        <v>992</v>
      </c>
      <c r="D86" s="93" t="s">
        <v>60</v>
      </c>
      <c r="E86" s="93">
        <v>14</v>
      </c>
      <c r="F86" s="79" t="s">
        <v>340</v>
      </c>
      <c r="G86" s="79"/>
      <c r="H86" s="100">
        <f t="shared" si="5"/>
        <v>40</v>
      </c>
      <c r="I86" s="99">
        <f t="shared" si="5"/>
        <v>40</v>
      </c>
      <c r="J86" s="96">
        <f t="shared" si="4"/>
        <v>100</v>
      </c>
    </row>
    <row r="87" spans="1:10" ht="33" thickBot="1">
      <c r="A87" s="88"/>
      <c r="B87" s="79" t="s">
        <v>114</v>
      </c>
      <c r="C87" s="79">
        <v>992</v>
      </c>
      <c r="D87" s="93" t="s">
        <v>60</v>
      </c>
      <c r="E87" s="93">
        <v>14</v>
      </c>
      <c r="F87" s="79" t="s">
        <v>340</v>
      </c>
      <c r="G87" s="79">
        <v>240</v>
      </c>
      <c r="H87" s="100">
        <v>40</v>
      </c>
      <c r="I87" s="99">
        <v>40</v>
      </c>
      <c r="J87" s="96">
        <f t="shared" si="4"/>
        <v>100</v>
      </c>
    </row>
    <row r="88" spans="1:10" ht="33" thickBot="1">
      <c r="A88" s="88"/>
      <c r="B88" s="79" t="s">
        <v>341</v>
      </c>
      <c r="C88" s="79">
        <v>992</v>
      </c>
      <c r="D88" s="93" t="s">
        <v>60</v>
      </c>
      <c r="E88" s="93">
        <v>14</v>
      </c>
      <c r="F88" s="79" t="s">
        <v>342</v>
      </c>
      <c r="G88" s="79"/>
      <c r="H88" s="100">
        <f>H89</f>
        <v>164.9</v>
      </c>
      <c r="I88" s="99">
        <f>I89</f>
        <v>164.7</v>
      </c>
      <c r="J88" s="96">
        <f t="shared" si="4"/>
        <v>99.87871437234688</v>
      </c>
    </row>
    <row r="89" spans="1:10" ht="33" thickBot="1">
      <c r="A89" s="88"/>
      <c r="B89" s="79" t="s">
        <v>343</v>
      </c>
      <c r="C89" s="79">
        <v>992</v>
      </c>
      <c r="D89" s="93" t="s">
        <v>60</v>
      </c>
      <c r="E89" s="93">
        <v>14</v>
      </c>
      <c r="F89" s="79" t="s">
        <v>344</v>
      </c>
      <c r="G89" s="79"/>
      <c r="H89" s="100">
        <f>H90</f>
        <v>164.9</v>
      </c>
      <c r="I89" s="99">
        <f>I90</f>
        <v>164.7</v>
      </c>
      <c r="J89" s="96">
        <f t="shared" si="4"/>
        <v>99.87871437234688</v>
      </c>
    </row>
    <row r="90" spans="1:10" ht="33" thickBot="1">
      <c r="A90" s="88"/>
      <c r="B90" s="79" t="s">
        <v>114</v>
      </c>
      <c r="C90" s="79">
        <v>992</v>
      </c>
      <c r="D90" s="93" t="s">
        <v>60</v>
      </c>
      <c r="E90" s="93">
        <v>14</v>
      </c>
      <c r="F90" s="79" t="s">
        <v>344</v>
      </c>
      <c r="G90" s="79">
        <v>240</v>
      </c>
      <c r="H90" s="100">
        <v>164.9</v>
      </c>
      <c r="I90" s="99">
        <v>164.7</v>
      </c>
      <c r="J90" s="96">
        <f t="shared" si="4"/>
        <v>99.87871437234688</v>
      </c>
    </row>
    <row r="91" spans="1:10" ht="18.75">
      <c r="A91" s="232" t="s">
        <v>68</v>
      </c>
      <c r="B91" s="234" t="s">
        <v>11</v>
      </c>
      <c r="C91" s="226">
        <v>992</v>
      </c>
      <c r="D91" s="236" t="s">
        <v>58</v>
      </c>
      <c r="E91" s="236"/>
      <c r="F91" s="226"/>
      <c r="G91" s="226"/>
      <c r="H91" s="228">
        <f>H93+H97+H113</f>
        <v>9183.5</v>
      </c>
      <c r="I91" s="228">
        <f>I93+I97+I113</f>
        <v>8187.1</v>
      </c>
      <c r="J91" s="230">
        <f>I91*100/H91</f>
        <v>89.15010616867208</v>
      </c>
    </row>
    <row r="92" spans="1:10" ht="19.5" thickBot="1">
      <c r="A92" s="233"/>
      <c r="B92" s="235"/>
      <c r="C92" s="227"/>
      <c r="D92" s="237"/>
      <c r="E92" s="237"/>
      <c r="F92" s="227"/>
      <c r="G92" s="227"/>
      <c r="H92" s="229"/>
      <c r="I92" s="229"/>
      <c r="J92" s="231"/>
    </row>
    <row r="93" spans="1:10" ht="19.5" thickBot="1">
      <c r="A93" s="88"/>
      <c r="B93" s="76" t="s">
        <v>127</v>
      </c>
      <c r="C93" s="79">
        <v>992</v>
      </c>
      <c r="D93" s="93" t="s">
        <v>58</v>
      </c>
      <c r="E93" s="93" t="s">
        <v>62</v>
      </c>
      <c r="F93" s="79" t="s">
        <v>48</v>
      </c>
      <c r="G93" s="79"/>
      <c r="H93" s="100">
        <f aca="true" t="shared" si="6" ref="H93:I95">H94</f>
        <v>7.5</v>
      </c>
      <c r="I93" s="99">
        <f t="shared" si="6"/>
        <v>7.5</v>
      </c>
      <c r="J93" s="96">
        <f t="shared" si="4"/>
        <v>100</v>
      </c>
    </row>
    <row r="94" spans="1:10" ht="48" thickBot="1">
      <c r="A94" s="88"/>
      <c r="B94" s="76" t="s">
        <v>345</v>
      </c>
      <c r="C94" s="79">
        <v>992</v>
      </c>
      <c r="D94" s="93" t="s">
        <v>58</v>
      </c>
      <c r="E94" s="93" t="s">
        <v>62</v>
      </c>
      <c r="F94" s="79" t="s">
        <v>133</v>
      </c>
      <c r="G94" s="79"/>
      <c r="H94" s="100">
        <f t="shared" si="6"/>
        <v>7.5</v>
      </c>
      <c r="I94" s="99">
        <f t="shared" si="6"/>
        <v>7.5</v>
      </c>
      <c r="J94" s="96">
        <f t="shared" si="4"/>
        <v>100</v>
      </c>
    </row>
    <row r="95" spans="1:10" ht="19.5" thickBot="1">
      <c r="A95" s="88"/>
      <c r="B95" s="76" t="s">
        <v>31</v>
      </c>
      <c r="C95" s="79">
        <v>992</v>
      </c>
      <c r="D95" s="93" t="s">
        <v>58</v>
      </c>
      <c r="E95" s="93" t="s">
        <v>62</v>
      </c>
      <c r="F95" s="79" t="s">
        <v>134</v>
      </c>
      <c r="G95" s="79"/>
      <c r="H95" s="100">
        <f t="shared" si="6"/>
        <v>7.5</v>
      </c>
      <c r="I95" s="99">
        <f t="shared" si="6"/>
        <v>7.5</v>
      </c>
      <c r="J95" s="96">
        <f t="shared" si="4"/>
        <v>100</v>
      </c>
    </row>
    <row r="96" spans="1:10" ht="32.25" thickBot="1">
      <c r="A96" s="88"/>
      <c r="B96" s="76" t="s">
        <v>114</v>
      </c>
      <c r="C96" s="79">
        <v>992</v>
      </c>
      <c r="D96" s="93" t="s">
        <v>58</v>
      </c>
      <c r="E96" s="93" t="s">
        <v>62</v>
      </c>
      <c r="F96" s="79" t="s">
        <v>134</v>
      </c>
      <c r="G96" s="79">
        <v>240</v>
      </c>
      <c r="H96" s="102">
        <v>7.5</v>
      </c>
      <c r="I96" s="117">
        <v>7.5</v>
      </c>
      <c r="J96" s="96">
        <f t="shared" si="4"/>
        <v>100</v>
      </c>
    </row>
    <row r="97" spans="1:10" ht="19.5" thickBot="1">
      <c r="A97" s="88"/>
      <c r="B97" s="76" t="s">
        <v>346</v>
      </c>
      <c r="C97" s="79">
        <v>992</v>
      </c>
      <c r="D97" s="93" t="s">
        <v>58</v>
      </c>
      <c r="E97" s="93" t="s">
        <v>61</v>
      </c>
      <c r="F97" s="79"/>
      <c r="G97" s="94"/>
      <c r="H97" s="109">
        <f>H98+H109</f>
        <v>9021.2</v>
      </c>
      <c r="I97" s="109">
        <f>I98+I109</f>
        <v>8024.8</v>
      </c>
      <c r="J97" s="96">
        <f t="shared" si="4"/>
        <v>88.95490622090186</v>
      </c>
    </row>
    <row r="98" spans="1:10" ht="19.5" thickBot="1">
      <c r="A98" s="88"/>
      <c r="B98" s="79" t="s">
        <v>135</v>
      </c>
      <c r="C98" s="101">
        <v>992</v>
      </c>
      <c r="D98" s="118" t="s">
        <v>58</v>
      </c>
      <c r="E98" s="118" t="s">
        <v>61</v>
      </c>
      <c r="F98" s="101" t="s">
        <v>34</v>
      </c>
      <c r="G98" s="94"/>
      <c r="H98" s="109">
        <f>H99+H106</f>
        <v>8901.2</v>
      </c>
      <c r="I98" s="109">
        <f>I99+I106</f>
        <v>8024.8</v>
      </c>
      <c r="J98" s="96">
        <f t="shared" si="4"/>
        <v>90.15413652091853</v>
      </c>
    </row>
    <row r="99" spans="1:10" ht="48.75" thickBot="1">
      <c r="A99" s="88"/>
      <c r="B99" s="79" t="s">
        <v>136</v>
      </c>
      <c r="C99" s="101">
        <v>992</v>
      </c>
      <c r="D99" s="118" t="s">
        <v>58</v>
      </c>
      <c r="E99" s="118" t="s">
        <v>61</v>
      </c>
      <c r="F99" s="119" t="s">
        <v>137</v>
      </c>
      <c r="G99" s="94"/>
      <c r="H99" s="109">
        <f>H100+H102+H104</f>
        <v>8148</v>
      </c>
      <c r="I99" s="109">
        <f>I100+I102+I104</f>
        <v>7293.6</v>
      </c>
      <c r="J99" s="96">
        <f t="shared" si="4"/>
        <v>89.5139911634757</v>
      </c>
    </row>
    <row r="100" spans="1:10" ht="51" customHeight="1" thickBot="1">
      <c r="A100" s="88"/>
      <c r="B100" s="79" t="s">
        <v>138</v>
      </c>
      <c r="C100" s="101">
        <v>992</v>
      </c>
      <c r="D100" s="118" t="s">
        <v>58</v>
      </c>
      <c r="E100" s="118" t="s">
        <v>61</v>
      </c>
      <c r="F100" s="119" t="s">
        <v>139</v>
      </c>
      <c r="G100" s="79"/>
      <c r="H100" s="100">
        <f>H101</f>
        <v>2348.7</v>
      </c>
      <c r="I100" s="98">
        <f>I101</f>
        <v>1494.3</v>
      </c>
      <c r="J100" s="96">
        <f t="shared" si="4"/>
        <v>63.62242942904586</v>
      </c>
    </row>
    <row r="101" spans="1:10" ht="33" thickBot="1">
      <c r="A101" s="88"/>
      <c r="B101" s="79" t="s">
        <v>114</v>
      </c>
      <c r="C101" s="101">
        <v>992</v>
      </c>
      <c r="D101" s="118" t="s">
        <v>58</v>
      </c>
      <c r="E101" s="118" t="s">
        <v>61</v>
      </c>
      <c r="F101" s="119" t="s">
        <v>139</v>
      </c>
      <c r="G101" s="79">
        <v>240</v>
      </c>
      <c r="H101" s="100">
        <v>2348.7</v>
      </c>
      <c r="I101" s="99">
        <v>1494.3</v>
      </c>
      <c r="J101" s="96">
        <f t="shared" si="4"/>
        <v>63.62242942904586</v>
      </c>
    </row>
    <row r="102" spans="1:10" ht="33" thickBot="1">
      <c r="A102" s="88"/>
      <c r="B102" s="79" t="s">
        <v>347</v>
      </c>
      <c r="C102" s="101">
        <v>992</v>
      </c>
      <c r="D102" s="118" t="s">
        <v>58</v>
      </c>
      <c r="E102" s="118" t="s">
        <v>61</v>
      </c>
      <c r="F102" s="119" t="s">
        <v>140</v>
      </c>
      <c r="G102" s="79"/>
      <c r="H102" s="100">
        <f>H103</f>
        <v>5700</v>
      </c>
      <c r="I102" s="99">
        <f>I103</f>
        <v>5700</v>
      </c>
      <c r="J102" s="96">
        <f t="shared" si="4"/>
        <v>100</v>
      </c>
    </row>
    <row r="103" spans="1:10" ht="33" thickBot="1">
      <c r="A103" s="88"/>
      <c r="B103" s="79" t="s">
        <v>114</v>
      </c>
      <c r="C103" s="101">
        <v>992</v>
      </c>
      <c r="D103" s="118" t="s">
        <v>58</v>
      </c>
      <c r="E103" s="118" t="s">
        <v>61</v>
      </c>
      <c r="F103" s="119" t="s">
        <v>140</v>
      </c>
      <c r="G103" s="79">
        <v>240</v>
      </c>
      <c r="H103" s="100">
        <v>5700</v>
      </c>
      <c r="I103" s="99">
        <v>5700</v>
      </c>
      <c r="J103" s="96">
        <f t="shared" si="4"/>
        <v>100</v>
      </c>
    </row>
    <row r="104" spans="1:10" ht="33" thickBot="1">
      <c r="A104" s="88"/>
      <c r="B104" s="79" t="s">
        <v>348</v>
      </c>
      <c r="C104" s="121">
        <v>992</v>
      </c>
      <c r="D104" s="118" t="s">
        <v>58</v>
      </c>
      <c r="E104" s="118" t="s">
        <v>61</v>
      </c>
      <c r="F104" s="122" t="s">
        <v>349</v>
      </c>
      <c r="G104" s="120"/>
      <c r="H104" s="123">
        <f>H105</f>
        <v>99.3</v>
      </c>
      <c r="I104" s="123">
        <f>I105</f>
        <v>99.3</v>
      </c>
      <c r="J104" s="96">
        <f t="shared" si="4"/>
        <v>100</v>
      </c>
    </row>
    <row r="105" spans="1:10" ht="33" thickBot="1">
      <c r="A105" s="88"/>
      <c r="B105" s="79" t="s">
        <v>114</v>
      </c>
      <c r="C105" s="121">
        <v>992</v>
      </c>
      <c r="D105" s="118" t="s">
        <v>58</v>
      </c>
      <c r="E105" s="118" t="s">
        <v>61</v>
      </c>
      <c r="F105" s="122" t="s">
        <v>349</v>
      </c>
      <c r="G105" s="120">
        <v>240</v>
      </c>
      <c r="H105" s="123">
        <v>99.3</v>
      </c>
      <c r="I105" s="124">
        <v>99.3</v>
      </c>
      <c r="J105" s="96">
        <f t="shared" si="4"/>
        <v>100</v>
      </c>
    </row>
    <row r="106" spans="1:10" ht="33" thickBot="1">
      <c r="A106" s="88"/>
      <c r="B106" s="79" t="s">
        <v>350</v>
      </c>
      <c r="C106" s="101">
        <v>992</v>
      </c>
      <c r="D106" s="118" t="s">
        <v>58</v>
      </c>
      <c r="E106" s="118" t="s">
        <v>61</v>
      </c>
      <c r="F106" s="119" t="s">
        <v>351</v>
      </c>
      <c r="G106" s="79"/>
      <c r="H106" s="100">
        <f>H107</f>
        <v>753.2</v>
      </c>
      <c r="I106" s="99">
        <f>I107</f>
        <v>731.2</v>
      </c>
      <c r="J106" s="96">
        <f t="shared" si="4"/>
        <v>97.07912904938927</v>
      </c>
    </row>
    <row r="107" spans="1:10" ht="33" thickBot="1">
      <c r="A107" s="88"/>
      <c r="B107" s="79" t="s">
        <v>347</v>
      </c>
      <c r="C107" s="101">
        <v>992</v>
      </c>
      <c r="D107" s="118" t="s">
        <v>58</v>
      </c>
      <c r="E107" s="118" t="s">
        <v>61</v>
      </c>
      <c r="F107" s="119" t="s">
        <v>352</v>
      </c>
      <c r="G107" s="79"/>
      <c r="H107" s="100">
        <f>H108</f>
        <v>753.2</v>
      </c>
      <c r="I107" s="99">
        <f>I108</f>
        <v>731.2</v>
      </c>
      <c r="J107" s="96">
        <f t="shared" si="4"/>
        <v>97.07912904938927</v>
      </c>
    </row>
    <row r="108" spans="1:10" ht="33" thickBot="1">
      <c r="A108" s="88"/>
      <c r="B108" s="79" t="s">
        <v>114</v>
      </c>
      <c r="C108" s="101">
        <v>992</v>
      </c>
      <c r="D108" s="118" t="s">
        <v>58</v>
      </c>
      <c r="E108" s="118" t="s">
        <v>61</v>
      </c>
      <c r="F108" s="119" t="s">
        <v>352</v>
      </c>
      <c r="G108" s="79">
        <v>240</v>
      </c>
      <c r="H108" s="100">
        <v>753.2</v>
      </c>
      <c r="I108" s="99">
        <v>731.2</v>
      </c>
      <c r="J108" s="96">
        <f t="shared" si="4"/>
        <v>97.07912904938927</v>
      </c>
    </row>
    <row r="109" spans="1:10" ht="48.75" thickBot="1">
      <c r="A109" s="88"/>
      <c r="B109" s="79" t="s">
        <v>353</v>
      </c>
      <c r="C109" s="79">
        <v>992</v>
      </c>
      <c r="D109" s="118" t="s">
        <v>58</v>
      </c>
      <c r="E109" s="118" t="s">
        <v>61</v>
      </c>
      <c r="F109" s="125" t="s">
        <v>332</v>
      </c>
      <c r="G109" s="79"/>
      <c r="H109" s="100">
        <v>120</v>
      </c>
      <c r="I109" s="99">
        <f>I110</f>
        <v>0</v>
      </c>
      <c r="J109" s="96">
        <f t="shared" si="4"/>
        <v>0</v>
      </c>
    </row>
    <row r="110" spans="1:10" ht="33" thickBot="1">
      <c r="A110" s="88"/>
      <c r="B110" s="79" t="s">
        <v>354</v>
      </c>
      <c r="C110" s="79">
        <v>992</v>
      </c>
      <c r="D110" s="118" t="s">
        <v>58</v>
      </c>
      <c r="E110" s="118" t="s">
        <v>61</v>
      </c>
      <c r="F110" s="119" t="s">
        <v>355</v>
      </c>
      <c r="G110" s="79"/>
      <c r="H110" s="100">
        <v>120</v>
      </c>
      <c r="I110" s="99">
        <f>I111</f>
        <v>0</v>
      </c>
      <c r="J110" s="96">
        <f t="shared" si="4"/>
        <v>0</v>
      </c>
    </row>
    <row r="111" spans="1:10" ht="64.5" thickBot="1">
      <c r="A111" s="88"/>
      <c r="B111" s="79" t="s">
        <v>356</v>
      </c>
      <c r="C111" s="79">
        <v>992</v>
      </c>
      <c r="D111" s="118" t="s">
        <v>58</v>
      </c>
      <c r="E111" s="118" t="s">
        <v>61</v>
      </c>
      <c r="F111" s="119" t="s">
        <v>357</v>
      </c>
      <c r="G111" s="79"/>
      <c r="H111" s="100">
        <v>120</v>
      </c>
      <c r="I111" s="99">
        <f>I112</f>
        <v>0</v>
      </c>
      <c r="J111" s="96">
        <f t="shared" si="4"/>
        <v>0</v>
      </c>
    </row>
    <row r="112" spans="1:10" ht="33" thickBot="1">
      <c r="A112" s="88"/>
      <c r="B112" s="79" t="s">
        <v>114</v>
      </c>
      <c r="C112" s="79">
        <v>992</v>
      </c>
      <c r="D112" s="118" t="s">
        <v>58</v>
      </c>
      <c r="E112" s="118" t="s">
        <v>61</v>
      </c>
      <c r="F112" s="119" t="s">
        <v>357</v>
      </c>
      <c r="G112" s="79">
        <v>240</v>
      </c>
      <c r="H112" s="100">
        <v>120</v>
      </c>
      <c r="I112" s="99">
        <v>0</v>
      </c>
      <c r="J112" s="96">
        <f t="shared" si="4"/>
        <v>0</v>
      </c>
    </row>
    <row r="113" spans="1:10" ht="19.5" thickBot="1">
      <c r="A113" s="88"/>
      <c r="B113" s="76" t="s">
        <v>358</v>
      </c>
      <c r="C113" s="79">
        <v>992</v>
      </c>
      <c r="D113" s="93" t="s">
        <v>58</v>
      </c>
      <c r="E113" s="93">
        <v>12</v>
      </c>
      <c r="F113" s="79"/>
      <c r="G113" s="79"/>
      <c r="H113" s="99">
        <f>H114+H118</f>
        <v>154.8</v>
      </c>
      <c r="I113" s="99">
        <f>I114+I118</f>
        <v>154.8</v>
      </c>
      <c r="J113" s="96">
        <f t="shared" si="4"/>
        <v>100</v>
      </c>
    </row>
    <row r="114" spans="1:10" ht="19.5" thickBot="1">
      <c r="A114" s="88"/>
      <c r="B114" s="79" t="s">
        <v>101</v>
      </c>
      <c r="C114" s="79">
        <v>992</v>
      </c>
      <c r="D114" s="93" t="s">
        <v>58</v>
      </c>
      <c r="E114" s="93">
        <v>12</v>
      </c>
      <c r="F114" s="79" t="s">
        <v>45</v>
      </c>
      <c r="G114" s="79"/>
      <c r="H114" s="99">
        <f>H115</f>
        <v>144.8</v>
      </c>
      <c r="I114" s="99">
        <f>I115</f>
        <v>144.8</v>
      </c>
      <c r="J114" s="96">
        <f t="shared" si="4"/>
        <v>100</v>
      </c>
    </row>
    <row r="115" spans="1:10" ht="33" thickBot="1">
      <c r="A115" s="88"/>
      <c r="B115" s="101" t="s">
        <v>141</v>
      </c>
      <c r="C115" s="79">
        <v>992</v>
      </c>
      <c r="D115" s="93" t="s">
        <v>58</v>
      </c>
      <c r="E115" s="93">
        <v>12</v>
      </c>
      <c r="F115" s="79" t="s">
        <v>142</v>
      </c>
      <c r="G115" s="79"/>
      <c r="H115" s="99">
        <f>H116</f>
        <v>144.8</v>
      </c>
      <c r="I115" s="99">
        <f>I116</f>
        <v>144.8</v>
      </c>
      <c r="J115" s="96">
        <f t="shared" si="4"/>
        <v>100</v>
      </c>
    </row>
    <row r="116" spans="1:10" ht="33" thickBot="1">
      <c r="A116" s="88"/>
      <c r="B116" s="79" t="s">
        <v>121</v>
      </c>
      <c r="C116" s="79">
        <v>992</v>
      </c>
      <c r="D116" s="93" t="s">
        <v>58</v>
      </c>
      <c r="E116" s="93">
        <v>12</v>
      </c>
      <c r="F116" s="79" t="s">
        <v>143</v>
      </c>
      <c r="G116" s="79"/>
      <c r="H116" s="100">
        <v>144.8</v>
      </c>
      <c r="I116" s="99">
        <f>I117</f>
        <v>144.8</v>
      </c>
      <c r="J116" s="96">
        <f t="shared" si="4"/>
        <v>100</v>
      </c>
    </row>
    <row r="117" spans="1:10" ht="19.5" thickBot="1">
      <c r="A117" s="88"/>
      <c r="B117" s="76" t="s">
        <v>2</v>
      </c>
      <c r="C117" s="79">
        <v>992</v>
      </c>
      <c r="D117" s="93" t="s">
        <v>58</v>
      </c>
      <c r="E117" s="93">
        <v>12</v>
      </c>
      <c r="F117" s="79" t="s">
        <v>143</v>
      </c>
      <c r="G117" s="79">
        <v>540</v>
      </c>
      <c r="H117" s="102">
        <v>144.8</v>
      </c>
      <c r="I117" s="117">
        <v>144.8</v>
      </c>
      <c r="J117" s="96">
        <f t="shared" si="4"/>
        <v>100</v>
      </c>
    </row>
    <row r="118" spans="1:10" ht="19.5" thickBot="1">
      <c r="A118" s="88"/>
      <c r="B118" s="76" t="s">
        <v>127</v>
      </c>
      <c r="C118" s="79">
        <v>992</v>
      </c>
      <c r="D118" s="93" t="s">
        <v>58</v>
      </c>
      <c r="E118" s="93">
        <v>12</v>
      </c>
      <c r="F118" s="79" t="s">
        <v>48</v>
      </c>
      <c r="G118" s="94"/>
      <c r="H118" s="109">
        <f>H119</f>
        <v>10</v>
      </c>
      <c r="I118" s="109">
        <f>I119</f>
        <v>10</v>
      </c>
      <c r="J118" s="96">
        <f t="shared" si="4"/>
        <v>100</v>
      </c>
    </row>
    <row r="119" spans="1:10" ht="63.75" thickBot="1">
      <c r="A119" s="88"/>
      <c r="B119" s="76" t="s">
        <v>359</v>
      </c>
      <c r="C119" s="79">
        <v>992</v>
      </c>
      <c r="D119" s="93" t="s">
        <v>58</v>
      </c>
      <c r="E119" s="93">
        <v>12</v>
      </c>
      <c r="F119" s="79" t="s">
        <v>360</v>
      </c>
      <c r="G119" s="79"/>
      <c r="H119" s="100">
        <v>10</v>
      </c>
      <c r="I119" s="98">
        <f>I120</f>
        <v>10</v>
      </c>
      <c r="J119" s="96">
        <f t="shared" si="4"/>
        <v>100</v>
      </c>
    </row>
    <row r="120" spans="1:10" ht="19.5" thickBot="1">
      <c r="A120" s="88"/>
      <c r="B120" s="76" t="s">
        <v>31</v>
      </c>
      <c r="C120" s="126">
        <v>992</v>
      </c>
      <c r="D120" s="127" t="s">
        <v>58</v>
      </c>
      <c r="E120" s="127">
        <v>12</v>
      </c>
      <c r="F120" s="126" t="s">
        <v>144</v>
      </c>
      <c r="G120" s="126"/>
      <c r="H120" s="102">
        <v>10</v>
      </c>
      <c r="I120" s="117">
        <f>I121</f>
        <v>10</v>
      </c>
      <c r="J120" s="117">
        <f t="shared" si="4"/>
        <v>100</v>
      </c>
    </row>
    <row r="121" spans="1:10" ht="31.5">
      <c r="A121" s="128"/>
      <c r="B121" s="129" t="s">
        <v>114</v>
      </c>
      <c r="C121" s="130">
        <v>992</v>
      </c>
      <c r="D121" s="131" t="s">
        <v>58</v>
      </c>
      <c r="E121" s="131">
        <v>12</v>
      </c>
      <c r="F121" s="130" t="s">
        <v>144</v>
      </c>
      <c r="G121" s="130">
        <v>240</v>
      </c>
      <c r="H121" s="109">
        <v>10</v>
      </c>
      <c r="I121" s="99">
        <v>10</v>
      </c>
      <c r="J121" s="99">
        <f t="shared" si="4"/>
        <v>100</v>
      </c>
    </row>
    <row r="122" spans="1:10" ht="19.5" thickBot="1">
      <c r="A122" s="132" t="s">
        <v>69</v>
      </c>
      <c r="B122" s="133" t="s">
        <v>9</v>
      </c>
      <c r="C122" s="134">
        <v>992</v>
      </c>
      <c r="D122" s="135" t="s">
        <v>62</v>
      </c>
      <c r="E122" s="135"/>
      <c r="F122" s="134"/>
      <c r="G122" s="134"/>
      <c r="H122" s="136">
        <f>H123+H135</f>
        <v>2674.4</v>
      </c>
      <c r="I122" s="136">
        <f>I123+I135</f>
        <v>2672</v>
      </c>
      <c r="J122" s="110">
        <f t="shared" si="4"/>
        <v>99.91026024528865</v>
      </c>
    </row>
    <row r="123" spans="1:10" ht="19.5" thickBot="1">
      <c r="A123" s="88"/>
      <c r="B123" s="76" t="s">
        <v>8</v>
      </c>
      <c r="C123" s="79">
        <v>992</v>
      </c>
      <c r="D123" s="93" t="s">
        <v>62</v>
      </c>
      <c r="E123" s="93" t="s">
        <v>57</v>
      </c>
      <c r="F123" s="79"/>
      <c r="G123" s="94"/>
      <c r="H123" s="137">
        <f>H124+H128</f>
        <v>707.9</v>
      </c>
      <c r="I123" s="137">
        <f>I124+I128</f>
        <v>707.9</v>
      </c>
      <c r="J123" s="138">
        <f t="shared" si="4"/>
        <v>100</v>
      </c>
    </row>
    <row r="124" spans="1:10" ht="19.5" thickBot="1">
      <c r="A124" s="88"/>
      <c r="B124" s="76" t="s">
        <v>127</v>
      </c>
      <c r="C124" s="79">
        <v>992</v>
      </c>
      <c r="D124" s="93" t="s">
        <v>62</v>
      </c>
      <c r="E124" s="93" t="s">
        <v>57</v>
      </c>
      <c r="F124" s="79" t="s">
        <v>48</v>
      </c>
      <c r="G124" s="79"/>
      <c r="H124" s="100">
        <f aca="true" t="shared" si="7" ref="H124:I126">H125</f>
        <v>140</v>
      </c>
      <c r="I124" s="98">
        <f t="shared" si="7"/>
        <v>140</v>
      </c>
      <c r="J124" s="96">
        <f t="shared" si="4"/>
        <v>100</v>
      </c>
    </row>
    <row r="125" spans="1:10" ht="63.75" thickBot="1">
      <c r="A125" s="88"/>
      <c r="B125" s="76" t="s">
        <v>361</v>
      </c>
      <c r="C125" s="79">
        <v>992</v>
      </c>
      <c r="D125" s="93" t="s">
        <v>62</v>
      </c>
      <c r="E125" s="93" t="s">
        <v>57</v>
      </c>
      <c r="F125" s="79" t="s">
        <v>362</v>
      </c>
      <c r="G125" s="79"/>
      <c r="H125" s="100">
        <f t="shared" si="7"/>
        <v>140</v>
      </c>
      <c r="I125" s="99">
        <f t="shared" si="7"/>
        <v>140</v>
      </c>
      <c r="J125" s="96">
        <f t="shared" si="4"/>
        <v>100</v>
      </c>
    </row>
    <row r="126" spans="1:10" ht="19.5" thickBot="1">
      <c r="A126" s="88"/>
      <c r="B126" s="76" t="s">
        <v>31</v>
      </c>
      <c r="C126" s="79">
        <v>992</v>
      </c>
      <c r="D126" s="93" t="s">
        <v>62</v>
      </c>
      <c r="E126" s="93" t="s">
        <v>57</v>
      </c>
      <c r="F126" s="79" t="s">
        <v>363</v>
      </c>
      <c r="G126" s="79"/>
      <c r="H126" s="100">
        <f t="shared" si="7"/>
        <v>140</v>
      </c>
      <c r="I126" s="99">
        <f t="shared" si="7"/>
        <v>140</v>
      </c>
      <c r="J126" s="96">
        <f t="shared" si="4"/>
        <v>100</v>
      </c>
    </row>
    <row r="127" spans="1:10" ht="32.25" thickBot="1">
      <c r="A127" s="88"/>
      <c r="B127" s="76" t="s">
        <v>114</v>
      </c>
      <c r="C127" s="79">
        <v>992</v>
      </c>
      <c r="D127" s="93" t="s">
        <v>62</v>
      </c>
      <c r="E127" s="93" t="s">
        <v>57</v>
      </c>
      <c r="F127" s="79" t="s">
        <v>363</v>
      </c>
      <c r="G127" s="79">
        <v>240</v>
      </c>
      <c r="H127" s="102">
        <v>140</v>
      </c>
      <c r="I127" s="117">
        <v>140</v>
      </c>
      <c r="J127" s="96">
        <f t="shared" si="4"/>
        <v>100</v>
      </c>
    </row>
    <row r="128" spans="1:10" ht="63.75" thickBot="1">
      <c r="A128" s="88"/>
      <c r="B128" s="76" t="s">
        <v>364</v>
      </c>
      <c r="C128" s="79">
        <v>992</v>
      </c>
      <c r="D128" s="93" t="s">
        <v>62</v>
      </c>
      <c r="E128" s="93" t="s">
        <v>57</v>
      </c>
      <c r="F128" s="79" t="s">
        <v>145</v>
      </c>
      <c r="G128" s="94"/>
      <c r="H128" s="109">
        <f>H129+H132</f>
        <v>567.9</v>
      </c>
      <c r="I128" s="109">
        <f>I129+I132</f>
        <v>567.9</v>
      </c>
      <c r="J128" s="96">
        <f t="shared" si="4"/>
        <v>100</v>
      </c>
    </row>
    <row r="129" spans="1:10" ht="32.25" thickBot="1">
      <c r="A129" s="88"/>
      <c r="B129" s="76" t="s">
        <v>365</v>
      </c>
      <c r="C129" s="79">
        <v>992</v>
      </c>
      <c r="D129" s="93" t="s">
        <v>62</v>
      </c>
      <c r="E129" s="93" t="s">
        <v>57</v>
      </c>
      <c r="F129" s="79" t="s">
        <v>146</v>
      </c>
      <c r="G129" s="79"/>
      <c r="H129" s="100">
        <f>H130</f>
        <v>163.9</v>
      </c>
      <c r="I129" s="98">
        <f>I130</f>
        <v>163.9</v>
      </c>
      <c r="J129" s="96">
        <f t="shared" si="4"/>
        <v>100</v>
      </c>
    </row>
    <row r="130" spans="1:10" ht="32.25" thickBot="1">
      <c r="A130" s="88"/>
      <c r="B130" s="76" t="s">
        <v>366</v>
      </c>
      <c r="C130" s="79">
        <v>992</v>
      </c>
      <c r="D130" s="93" t="s">
        <v>62</v>
      </c>
      <c r="E130" s="93" t="s">
        <v>57</v>
      </c>
      <c r="F130" s="79" t="s">
        <v>367</v>
      </c>
      <c r="G130" s="79"/>
      <c r="H130" s="100">
        <f>H131</f>
        <v>163.9</v>
      </c>
      <c r="I130" s="99">
        <f>I131</f>
        <v>163.9</v>
      </c>
      <c r="J130" s="96">
        <f t="shared" si="4"/>
        <v>100</v>
      </c>
    </row>
    <row r="131" spans="1:10" ht="32.25" thickBot="1">
      <c r="A131" s="88"/>
      <c r="B131" s="76" t="s">
        <v>114</v>
      </c>
      <c r="C131" s="79">
        <v>992</v>
      </c>
      <c r="D131" s="93" t="s">
        <v>62</v>
      </c>
      <c r="E131" s="93" t="s">
        <v>57</v>
      </c>
      <c r="F131" s="79" t="s">
        <v>368</v>
      </c>
      <c r="G131" s="79">
        <v>240</v>
      </c>
      <c r="H131" s="100">
        <v>163.9</v>
      </c>
      <c r="I131" s="99">
        <v>163.9</v>
      </c>
      <c r="J131" s="96">
        <f t="shared" si="4"/>
        <v>100</v>
      </c>
    </row>
    <row r="132" spans="1:10" ht="32.25" thickBot="1">
      <c r="A132" s="88"/>
      <c r="B132" s="76" t="s">
        <v>369</v>
      </c>
      <c r="C132" s="79">
        <v>992</v>
      </c>
      <c r="D132" s="93" t="s">
        <v>62</v>
      </c>
      <c r="E132" s="93" t="s">
        <v>57</v>
      </c>
      <c r="F132" s="79" t="s">
        <v>147</v>
      </c>
      <c r="G132" s="79"/>
      <c r="H132" s="100">
        <f>H133</f>
        <v>404</v>
      </c>
      <c r="I132" s="99">
        <f>I133</f>
        <v>404</v>
      </c>
      <c r="J132" s="96">
        <f t="shared" si="4"/>
        <v>100</v>
      </c>
    </row>
    <row r="133" spans="1:10" ht="19.5" thickBot="1">
      <c r="A133" s="88"/>
      <c r="B133" s="76" t="s">
        <v>370</v>
      </c>
      <c r="C133" s="79">
        <v>992</v>
      </c>
      <c r="D133" s="93" t="s">
        <v>62</v>
      </c>
      <c r="E133" s="93" t="s">
        <v>57</v>
      </c>
      <c r="F133" s="79" t="s">
        <v>148</v>
      </c>
      <c r="G133" s="79"/>
      <c r="H133" s="100">
        <f>H134</f>
        <v>404</v>
      </c>
      <c r="I133" s="99">
        <f>I134</f>
        <v>404</v>
      </c>
      <c r="J133" s="96">
        <f t="shared" si="4"/>
        <v>100</v>
      </c>
    </row>
    <row r="134" spans="1:10" ht="32.25" thickBot="1">
      <c r="A134" s="88"/>
      <c r="B134" s="76" t="s">
        <v>114</v>
      </c>
      <c r="C134" s="79">
        <v>992</v>
      </c>
      <c r="D134" s="93" t="s">
        <v>62</v>
      </c>
      <c r="E134" s="93" t="s">
        <v>57</v>
      </c>
      <c r="F134" s="79" t="s">
        <v>148</v>
      </c>
      <c r="G134" s="79">
        <v>240</v>
      </c>
      <c r="H134" s="100">
        <v>404</v>
      </c>
      <c r="I134" s="99">
        <v>404</v>
      </c>
      <c r="J134" s="96">
        <f t="shared" si="4"/>
        <v>100</v>
      </c>
    </row>
    <row r="135" spans="1:10" ht="19.5" thickBot="1">
      <c r="A135" s="88"/>
      <c r="B135" s="76" t="s">
        <v>7</v>
      </c>
      <c r="C135" s="79">
        <v>992</v>
      </c>
      <c r="D135" s="93" t="s">
        <v>62</v>
      </c>
      <c r="E135" s="93" t="s">
        <v>60</v>
      </c>
      <c r="F135" s="79"/>
      <c r="G135" s="94"/>
      <c r="H135" s="109">
        <f>H136</f>
        <v>1966.5</v>
      </c>
      <c r="I135" s="109">
        <f>I136</f>
        <v>1964.1</v>
      </c>
      <c r="J135" s="96">
        <f t="shared" si="4"/>
        <v>99.87795575896263</v>
      </c>
    </row>
    <row r="136" spans="1:10" ht="19.5" thickBot="1">
      <c r="A136" s="88"/>
      <c r="B136" s="76" t="s">
        <v>39</v>
      </c>
      <c r="C136" s="79">
        <v>992</v>
      </c>
      <c r="D136" s="93" t="s">
        <v>62</v>
      </c>
      <c r="E136" s="93" t="s">
        <v>60</v>
      </c>
      <c r="F136" s="79" t="s">
        <v>149</v>
      </c>
      <c r="G136" s="79"/>
      <c r="H136" s="100">
        <f>H137</f>
        <v>1966.5</v>
      </c>
      <c r="I136" s="98">
        <f>I137</f>
        <v>1964.1</v>
      </c>
      <c r="J136" s="96">
        <f t="shared" si="4"/>
        <v>99.87795575896263</v>
      </c>
    </row>
    <row r="137" spans="1:10" ht="32.25" thickBot="1">
      <c r="A137" s="88"/>
      <c r="B137" s="76" t="s">
        <v>150</v>
      </c>
      <c r="C137" s="79">
        <v>992</v>
      </c>
      <c r="D137" s="93" t="s">
        <v>62</v>
      </c>
      <c r="E137" s="93" t="s">
        <v>60</v>
      </c>
      <c r="F137" s="79" t="s">
        <v>151</v>
      </c>
      <c r="G137" s="79"/>
      <c r="H137" s="100">
        <f>H138+H140</f>
        <v>1966.5</v>
      </c>
      <c r="I137" s="99">
        <f>I138+I140</f>
        <v>1964.1</v>
      </c>
      <c r="J137" s="96">
        <f t="shared" si="4"/>
        <v>99.87795575896263</v>
      </c>
    </row>
    <row r="138" spans="1:10" ht="19.5" thickBot="1">
      <c r="A138" s="88"/>
      <c r="B138" s="76" t="s">
        <v>40</v>
      </c>
      <c r="C138" s="79">
        <v>992</v>
      </c>
      <c r="D138" s="93" t="s">
        <v>62</v>
      </c>
      <c r="E138" s="93" t="s">
        <v>60</v>
      </c>
      <c r="F138" s="79" t="s">
        <v>152</v>
      </c>
      <c r="G138" s="79"/>
      <c r="H138" s="100">
        <f>H139</f>
        <v>1240.6</v>
      </c>
      <c r="I138" s="99">
        <f>I139</f>
        <v>1239.2</v>
      </c>
      <c r="J138" s="96">
        <f t="shared" si="4"/>
        <v>99.88715137836532</v>
      </c>
    </row>
    <row r="139" spans="1:10" ht="33" thickBot="1">
      <c r="A139" s="88"/>
      <c r="B139" s="79" t="s">
        <v>114</v>
      </c>
      <c r="C139" s="79">
        <v>992</v>
      </c>
      <c r="D139" s="93" t="s">
        <v>62</v>
      </c>
      <c r="E139" s="93" t="s">
        <v>60</v>
      </c>
      <c r="F139" s="79" t="s">
        <v>152</v>
      </c>
      <c r="G139" s="79">
        <v>240</v>
      </c>
      <c r="H139" s="100">
        <v>1240.6</v>
      </c>
      <c r="I139" s="99">
        <v>1239.2</v>
      </c>
      <c r="J139" s="96">
        <f t="shared" si="4"/>
        <v>99.88715137836532</v>
      </c>
    </row>
    <row r="140" spans="1:10" ht="32.25" thickBot="1">
      <c r="A140" s="88"/>
      <c r="B140" s="76" t="s">
        <v>41</v>
      </c>
      <c r="C140" s="79">
        <v>992</v>
      </c>
      <c r="D140" s="93" t="s">
        <v>62</v>
      </c>
      <c r="E140" s="93" t="s">
        <v>60</v>
      </c>
      <c r="F140" s="79" t="s">
        <v>153</v>
      </c>
      <c r="G140" s="79"/>
      <c r="H140" s="100">
        <f>H141</f>
        <v>725.9</v>
      </c>
      <c r="I140" s="99">
        <f>I141</f>
        <v>724.9</v>
      </c>
      <c r="J140" s="96">
        <f t="shared" si="4"/>
        <v>99.8622399779584</v>
      </c>
    </row>
    <row r="141" spans="1:10" ht="33" thickBot="1">
      <c r="A141" s="88"/>
      <c r="B141" s="79" t="s">
        <v>114</v>
      </c>
      <c r="C141" s="79">
        <v>992</v>
      </c>
      <c r="D141" s="93" t="s">
        <v>62</v>
      </c>
      <c r="E141" s="93" t="s">
        <v>60</v>
      </c>
      <c r="F141" s="79" t="s">
        <v>153</v>
      </c>
      <c r="G141" s="79">
        <v>240</v>
      </c>
      <c r="H141" s="100">
        <v>725.9</v>
      </c>
      <c r="I141" s="99">
        <v>724.9</v>
      </c>
      <c r="J141" s="96">
        <f t="shared" si="4"/>
        <v>99.8622399779584</v>
      </c>
    </row>
    <row r="142" spans="1:10" ht="19.5" thickBot="1">
      <c r="A142" s="88" t="s">
        <v>70</v>
      </c>
      <c r="B142" s="73" t="s">
        <v>6</v>
      </c>
      <c r="C142" s="103">
        <v>992</v>
      </c>
      <c r="D142" s="104" t="s">
        <v>59</v>
      </c>
      <c r="E142" s="104"/>
      <c r="F142" s="103"/>
      <c r="G142" s="103"/>
      <c r="H142" s="139">
        <f aca="true" t="shared" si="8" ref="H142:I146">H143</f>
        <v>213.3</v>
      </c>
      <c r="I142" s="110">
        <f t="shared" si="8"/>
        <v>213.2</v>
      </c>
      <c r="J142" s="106">
        <f t="shared" si="4"/>
        <v>99.95311767463666</v>
      </c>
    </row>
    <row r="143" spans="1:10" ht="19.5" thickBot="1">
      <c r="A143" s="88"/>
      <c r="B143" s="76" t="s">
        <v>5</v>
      </c>
      <c r="C143" s="79">
        <v>992</v>
      </c>
      <c r="D143" s="93" t="s">
        <v>59</v>
      </c>
      <c r="E143" s="93" t="s">
        <v>59</v>
      </c>
      <c r="F143" s="79"/>
      <c r="G143" s="79"/>
      <c r="H143" s="100">
        <f t="shared" si="8"/>
        <v>213.3</v>
      </c>
      <c r="I143" s="99">
        <f t="shared" si="8"/>
        <v>213.2</v>
      </c>
      <c r="J143" s="96">
        <f t="shared" si="4"/>
        <v>99.95311767463666</v>
      </c>
    </row>
    <row r="144" spans="1:10" ht="19.5" thickBot="1">
      <c r="A144" s="88"/>
      <c r="B144" s="79" t="s">
        <v>127</v>
      </c>
      <c r="C144" s="79">
        <v>992</v>
      </c>
      <c r="D144" s="93" t="s">
        <v>59</v>
      </c>
      <c r="E144" s="93" t="s">
        <v>59</v>
      </c>
      <c r="F144" s="79" t="s">
        <v>48</v>
      </c>
      <c r="G144" s="79"/>
      <c r="H144" s="100">
        <f t="shared" si="8"/>
        <v>213.3</v>
      </c>
      <c r="I144" s="99">
        <f t="shared" si="8"/>
        <v>213.2</v>
      </c>
      <c r="J144" s="96">
        <f aca="true" t="shared" si="9" ref="J144:J184">I144*100/H144</f>
        <v>99.95311767463666</v>
      </c>
    </row>
    <row r="145" spans="1:10" ht="48.75" thickBot="1">
      <c r="A145" s="88"/>
      <c r="B145" s="79" t="s">
        <v>371</v>
      </c>
      <c r="C145" s="79">
        <v>992</v>
      </c>
      <c r="D145" s="93" t="s">
        <v>59</v>
      </c>
      <c r="E145" s="93" t="s">
        <v>59</v>
      </c>
      <c r="F145" s="79" t="s">
        <v>154</v>
      </c>
      <c r="G145" s="79"/>
      <c r="H145" s="100">
        <f t="shared" si="8"/>
        <v>213.3</v>
      </c>
      <c r="I145" s="99">
        <f t="shared" si="8"/>
        <v>213.2</v>
      </c>
      <c r="J145" s="96">
        <f t="shared" si="9"/>
        <v>99.95311767463666</v>
      </c>
    </row>
    <row r="146" spans="1:10" ht="19.5" thickBot="1">
      <c r="A146" s="88"/>
      <c r="B146" s="79" t="s">
        <v>31</v>
      </c>
      <c r="C146" s="79">
        <v>992</v>
      </c>
      <c r="D146" s="93" t="s">
        <v>59</v>
      </c>
      <c r="E146" s="93" t="s">
        <v>59</v>
      </c>
      <c r="F146" s="79" t="s">
        <v>372</v>
      </c>
      <c r="G146" s="79"/>
      <c r="H146" s="100">
        <f t="shared" si="8"/>
        <v>213.3</v>
      </c>
      <c r="I146" s="100">
        <f t="shared" si="8"/>
        <v>213.2</v>
      </c>
      <c r="J146" s="96">
        <f t="shared" si="9"/>
        <v>99.95311767463666</v>
      </c>
    </row>
    <row r="147" spans="1:10" ht="33" thickBot="1">
      <c r="A147" s="88"/>
      <c r="B147" s="79" t="s">
        <v>114</v>
      </c>
      <c r="C147" s="79">
        <v>992</v>
      </c>
      <c r="D147" s="93" t="s">
        <v>59</v>
      </c>
      <c r="E147" s="93" t="s">
        <v>59</v>
      </c>
      <c r="F147" s="79" t="s">
        <v>372</v>
      </c>
      <c r="G147" s="79">
        <v>240</v>
      </c>
      <c r="H147" s="100">
        <v>213.3</v>
      </c>
      <c r="I147" s="99">
        <v>213.2</v>
      </c>
      <c r="J147" s="96">
        <f t="shared" si="9"/>
        <v>99.95311767463666</v>
      </c>
    </row>
    <row r="148" spans="1:10" ht="19.5" thickBot="1">
      <c r="A148" s="71" t="s">
        <v>71</v>
      </c>
      <c r="B148" s="73" t="s">
        <v>317</v>
      </c>
      <c r="C148" s="103">
        <v>992</v>
      </c>
      <c r="D148" s="104" t="s">
        <v>63</v>
      </c>
      <c r="E148" s="104"/>
      <c r="F148" s="103"/>
      <c r="G148" s="103"/>
      <c r="H148" s="140">
        <f>H149</f>
        <v>6328.799999999999</v>
      </c>
      <c r="I148" s="140">
        <f>I149</f>
        <v>6078.599999999999</v>
      </c>
      <c r="J148" s="106">
        <f t="shared" si="9"/>
        <v>96.04664391353812</v>
      </c>
    </row>
    <row r="149" spans="1:10" ht="19.5" thickBot="1">
      <c r="A149" s="88"/>
      <c r="B149" s="76" t="s">
        <v>4</v>
      </c>
      <c r="C149" s="79">
        <v>992</v>
      </c>
      <c r="D149" s="93" t="s">
        <v>63</v>
      </c>
      <c r="E149" s="93" t="s">
        <v>55</v>
      </c>
      <c r="F149" s="79"/>
      <c r="G149" s="94"/>
      <c r="H149" s="109">
        <f>H150+H169+H173</f>
        <v>6328.799999999999</v>
      </c>
      <c r="I149" s="109">
        <f>I150+I169+I173</f>
        <v>6078.599999999999</v>
      </c>
      <c r="J149" s="96">
        <f t="shared" si="9"/>
        <v>96.04664391353812</v>
      </c>
    </row>
    <row r="150" spans="1:10" ht="19.5" thickBot="1">
      <c r="A150" s="88"/>
      <c r="B150" s="76" t="s">
        <v>157</v>
      </c>
      <c r="C150" s="79">
        <v>992</v>
      </c>
      <c r="D150" s="93" t="s">
        <v>63</v>
      </c>
      <c r="E150" s="93" t="s">
        <v>55</v>
      </c>
      <c r="F150" s="79" t="s">
        <v>158</v>
      </c>
      <c r="G150" s="94"/>
      <c r="H150" s="109">
        <f>H151+H160</f>
        <v>6156.099999999999</v>
      </c>
      <c r="I150" s="109">
        <f>I151+I160</f>
        <v>5905.9</v>
      </c>
      <c r="J150" s="96">
        <f t="shared" si="9"/>
        <v>95.93573853576129</v>
      </c>
    </row>
    <row r="151" spans="1:10" ht="19.5" thickBot="1">
      <c r="A151" s="88"/>
      <c r="B151" s="76" t="s">
        <v>3</v>
      </c>
      <c r="C151" s="79">
        <v>992</v>
      </c>
      <c r="D151" s="93" t="s">
        <v>63</v>
      </c>
      <c r="E151" s="93" t="s">
        <v>55</v>
      </c>
      <c r="F151" s="79" t="s">
        <v>159</v>
      </c>
      <c r="G151" s="94"/>
      <c r="H151" s="109">
        <f>H152+H154+H157+H159</f>
        <v>1388.7</v>
      </c>
      <c r="I151" s="109">
        <f>I152+I154+I157+I159</f>
        <v>1388.7</v>
      </c>
      <c r="J151" s="96">
        <f t="shared" si="9"/>
        <v>100</v>
      </c>
    </row>
    <row r="152" spans="1:10" ht="33" thickBot="1">
      <c r="A152" s="88"/>
      <c r="B152" s="79" t="s">
        <v>121</v>
      </c>
      <c r="C152" s="79">
        <v>992</v>
      </c>
      <c r="D152" s="93" t="s">
        <v>63</v>
      </c>
      <c r="E152" s="93" t="s">
        <v>55</v>
      </c>
      <c r="F152" s="79" t="s">
        <v>160</v>
      </c>
      <c r="G152" s="94"/>
      <c r="H152" s="109">
        <v>1093.7</v>
      </c>
      <c r="I152" s="109">
        <v>1093.7</v>
      </c>
      <c r="J152" s="96">
        <f t="shared" si="9"/>
        <v>100</v>
      </c>
    </row>
    <row r="153" spans="1:10" ht="19.5" thickBot="1">
      <c r="A153" s="88"/>
      <c r="B153" s="76" t="s">
        <v>156</v>
      </c>
      <c r="C153" s="79">
        <v>992</v>
      </c>
      <c r="D153" s="93" t="s">
        <v>63</v>
      </c>
      <c r="E153" s="93" t="s">
        <v>55</v>
      </c>
      <c r="F153" s="79" t="s">
        <v>160</v>
      </c>
      <c r="G153" s="79">
        <v>610</v>
      </c>
      <c r="H153" s="102">
        <v>1086.7</v>
      </c>
      <c r="I153" s="141">
        <v>1086.6</v>
      </c>
      <c r="J153" s="117">
        <f t="shared" si="9"/>
        <v>99.99079782828746</v>
      </c>
    </row>
    <row r="154" spans="1:10" ht="79.5" thickBot="1">
      <c r="A154" s="88"/>
      <c r="B154" s="76" t="s">
        <v>373</v>
      </c>
      <c r="C154" s="79">
        <v>992</v>
      </c>
      <c r="D154" s="93" t="s">
        <v>63</v>
      </c>
      <c r="E154" s="93" t="s">
        <v>55</v>
      </c>
      <c r="F154" s="79" t="s">
        <v>161</v>
      </c>
      <c r="G154" s="79">
        <v>610</v>
      </c>
      <c r="H154" s="109">
        <f>H155</f>
        <v>255</v>
      </c>
      <c r="I154" s="99">
        <f>I155</f>
        <v>255</v>
      </c>
      <c r="J154" s="99">
        <f t="shared" si="9"/>
        <v>100</v>
      </c>
    </row>
    <row r="155" spans="1:10" ht="19.5" thickBot="1">
      <c r="A155" s="88"/>
      <c r="B155" s="76" t="s">
        <v>156</v>
      </c>
      <c r="C155" s="79">
        <v>992</v>
      </c>
      <c r="D155" s="93" t="s">
        <v>63</v>
      </c>
      <c r="E155" s="93" t="s">
        <v>55</v>
      </c>
      <c r="F155" s="79" t="s">
        <v>161</v>
      </c>
      <c r="G155" s="79">
        <v>610</v>
      </c>
      <c r="H155" s="102">
        <v>255</v>
      </c>
      <c r="I155" s="141">
        <v>255</v>
      </c>
      <c r="J155" s="141">
        <f t="shared" si="9"/>
        <v>100</v>
      </c>
    </row>
    <row r="156" spans="1:10" ht="79.5" thickBot="1">
      <c r="A156" s="88"/>
      <c r="B156" s="76" t="s">
        <v>374</v>
      </c>
      <c r="C156" s="79">
        <v>992</v>
      </c>
      <c r="D156" s="93" t="s">
        <v>63</v>
      </c>
      <c r="E156" s="93" t="s">
        <v>55</v>
      </c>
      <c r="F156" s="120" t="s">
        <v>375</v>
      </c>
      <c r="G156" s="142"/>
      <c r="H156" s="143">
        <v>36.3</v>
      </c>
      <c r="I156" s="143">
        <v>36.3</v>
      </c>
      <c r="J156" s="99">
        <f t="shared" si="9"/>
        <v>100</v>
      </c>
    </row>
    <row r="157" spans="1:10" ht="19.5" thickBot="1">
      <c r="A157" s="88"/>
      <c r="B157" s="76" t="s">
        <v>156</v>
      </c>
      <c r="C157" s="79">
        <v>992</v>
      </c>
      <c r="D157" s="93" t="s">
        <v>63</v>
      </c>
      <c r="E157" s="93" t="s">
        <v>55</v>
      </c>
      <c r="F157" s="120" t="s">
        <v>375</v>
      </c>
      <c r="G157" s="142">
        <v>610</v>
      </c>
      <c r="H157" s="143">
        <v>36.3</v>
      </c>
      <c r="I157" s="143">
        <v>36.3</v>
      </c>
      <c r="J157" s="99">
        <f t="shared" si="9"/>
        <v>100</v>
      </c>
    </row>
    <row r="158" spans="1:10" ht="63.75" thickBot="1">
      <c r="A158" s="88"/>
      <c r="B158" s="76" t="s">
        <v>376</v>
      </c>
      <c r="C158" s="79">
        <v>992</v>
      </c>
      <c r="D158" s="93" t="s">
        <v>63</v>
      </c>
      <c r="E158" s="93" t="s">
        <v>55</v>
      </c>
      <c r="F158" s="120" t="s">
        <v>377</v>
      </c>
      <c r="G158" s="142"/>
      <c r="H158" s="143">
        <v>3.7</v>
      </c>
      <c r="I158" s="143">
        <v>3.7</v>
      </c>
      <c r="J158" s="99">
        <f t="shared" si="9"/>
        <v>100</v>
      </c>
    </row>
    <row r="159" spans="1:10" ht="19.5" thickBot="1">
      <c r="A159" s="88"/>
      <c r="B159" s="76" t="s">
        <v>156</v>
      </c>
      <c r="C159" s="79">
        <v>992</v>
      </c>
      <c r="D159" s="93" t="s">
        <v>63</v>
      </c>
      <c r="E159" s="93" t="s">
        <v>55</v>
      </c>
      <c r="F159" s="120" t="s">
        <v>377</v>
      </c>
      <c r="G159" s="142">
        <v>610</v>
      </c>
      <c r="H159" s="143">
        <v>3.7</v>
      </c>
      <c r="I159" s="143">
        <v>3.7</v>
      </c>
      <c r="J159" s="138">
        <f t="shared" si="9"/>
        <v>100</v>
      </c>
    </row>
    <row r="160" spans="1:10" ht="19.5" thickBot="1">
      <c r="A160" s="88"/>
      <c r="B160" s="76" t="s">
        <v>44</v>
      </c>
      <c r="C160" s="79">
        <v>992</v>
      </c>
      <c r="D160" s="93" t="s">
        <v>63</v>
      </c>
      <c r="E160" s="93" t="s">
        <v>55</v>
      </c>
      <c r="F160" s="79" t="s">
        <v>162</v>
      </c>
      <c r="G160" s="94"/>
      <c r="H160" s="109">
        <f>H161+H163</f>
        <v>4767.4</v>
      </c>
      <c r="I160" s="109">
        <f>I161+I163</f>
        <v>4517.2</v>
      </c>
      <c r="J160" s="96">
        <f t="shared" si="9"/>
        <v>94.75185635776315</v>
      </c>
    </row>
    <row r="161" spans="1:10" ht="33" thickBot="1">
      <c r="A161" s="88"/>
      <c r="B161" s="79" t="s">
        <v>121</v>
      </c>
      <c r="C161" s="79">
        <v>992</v>
      </c>
      <c r="D161" s="93" t="s">
        <v>63</v>
      </c>
      <c r="E161" s="93" t="s">
        <v>55</v>
      </c>
      <c r="F161" s="79" t="s">
        <v>163</v>
      </c>
      <c r="G161" s="79"/>
      <c r="H161" s="100">
        <f>H162</f>
        <v>3345.5</v>
      </c>
      <c r="I161" s="98">
        <f>I162</f>
        <v>3345.4</v>
      </c>
      <c r="J161" s="96">
        <f t="shared" si="9"/>
        <v>99.99701091017785</v>
      </c>
    </row>
    <row r="162" spans="1:10" ht="19.5" thickBot="1">
      <c r="A162" s="88"/>
      <c r="B162" s="76" t="s">
        <v>156</v>
      </c>
      <c r="C162" s="79">
        <v>992</v>
      </c>
      <c r="D162" s="93" t="s">
        <v>63</v>
      </c>
      <c r="E162" s="93" t="s">
        <v>55</v>
      </c>
      <c r="F162" s="79" t="s">
        <v>163</v>
      </c>
      <c r="G162" s="79">
        <v>610</v>
      </c>
      <c r="H162" s="100">
        <v>3345.5</v>
      </c>
      <c r="I162" s="99">
        <v>3345.4</v>
      </c>
      <c r="J162" s="96">
        <f t="shared" si="9"/>
        <v>99.99701091017785</v>
      </c>
    </row>
    <row r="163" spans="1:10" ht="79.5" thickBot="1">
      <c r="A163" s="88"/>
      <c r="B163" s="76" t="s">
        <v>373</v>
      </c>
      <c r="C163" s="79">
        <v>992</v>
      </c>
      <c r="D163" s="93" t="s">
        <v>63</v>
      </c>
      <c r="E163" s="93" t="s">
        <v>55</v>
      </c>
      <c r="F163" s="79" t="s">
        <v>164</v>
      </c>
      <c r="G163" s="79"/>
      <c r="H163" s="100">
        <f>H164</f>
        <v>1421.9</v>
      </c>
      <c r="I163" s="99">
        <v>1171.8</v>
      </c>
      <c r="J163" s="96">
        <f t="shared" si="9"/>
        <v>82.41085871017651</v>
      </c>
    </row>
    <row r="164" spans="1:10" ht="19.5" thickBot="1">
      <c r="A164" s="88"/>
      <c r="B164" s="76" t="s">
        <v>156</v>
      </c>
      <c r="C164" s="79">
        <v>992</v>
      </c>
      <c r="D164" s="93" t="s">
        <v>63</v>
      </c>
      <c r="E164" s="93" t="s">
        <v>55</v>
      </c>
      <c r="F164" s="79" t="s">
        <v>164</v>
      </c>
      <c r="G164" s="79">
        <v>610</v>
      </c>
      <c r="H164" s="100">
        <v>1421.9</v>
      </c>
      <c r="I164" s="99">
        <v>1171.8</v>
      </c>
      <c r="J164" s="96">
        <f t="shared" si="9"/>
        <v>82.41085871017651</v>
      </c>
    </row>
    <row r="165" spans="1:10" ht="19.5" thickBot="1">
      <c r="A165" s="88"/>
      <c r="B165" s="79" t="s">
        <v>101</v>
      </c>
      <c r="C165" s="79">
        <v>992</v>
      </c>
      <c r="D165" s="144" t="s">
        <v>63</v>
      </c>
      <c r="E165" s="144" t="s">
        <v>55</v>
      </c>
      <c r="F165" s="120" t="s">
        <v>45</v>
      </c>
      <c r="G165" s="120"/>
      <c r="H165" s="145">
        <v>7</v>
      </c>
      <c r="I165" s="145">
        <v>7</v>
      </c>
      <c r="J165" s="96">
        <f t="shared" si="9"/>
        <v>100</v>
      </c>
    </row>
    <row r="166" spans="1:10" ht="69" customHeight="1" thickBot="1">
      <c r="A166" s="88"/>
      <c r="B166" s="79" t="s">
        <v>165</v>
      </c>
      <c r="C166" s="79">
        <v>992</v>
      </c>
      <c r="D166" s="144" t="s">
        <v>63</v>
      </c>
      <c r="E166" s="144" t="s">
        <v>55</v>
      </c>
      <c r="F166" s="120" t="s">
        <v>166</v>
      </c>
      <c r="G166" s="120"/>
      <c r="H166" s="145">
        <v>7</v>
      </c>
      <c r="I166" s="145">
        <v>7</v>
      </c>
      <c r="J166" s="96">
        <f t="shared" si="9"/>
        <v>100</v>
      </c>
    </row>
    <row r="167" spans="1:10" ht="68.25" customHeight="1" thickBot="1">
      <c r="A167" s="88"/>
      <c r="B167" s="79" t="s">
        <v>165</v>
      </c>
      <c r="C167" s="79">
        <v>992</v>
      </c>
      <c r="D167" s="144" t="s">
        <v>63</v>
      </c>
      <c r="E167" s="144" t="s">
        <v>55</v>
      </c>
      <c r="F167" s="120" t="s">
        <v>167</v>
      </c>
      <c r="G167" s="120"/>
      <c r="H167" s="145">
        <v>7</v>
      </c>
      <c r="I167" s="145">
        <v>7</v>
      </c>
      <c r="J167" s="96">
        <f t="shared" si="9"/>
        <v>100</v>
      </c>
    </row>
    <row r="168" spans="1:10" ht="19.5" thickBot="1">
      <c r="A168" s="88"/>
      <c r="B168" s="79" t="s">
        <v>2</v>
      </c>
      <c r="C168" s="79">
        <v>992</v>
      </c>
      <c r="D168" s="144" t="s">
        <v>63</v>
      </c>
      <c r="E168" s="144" t="s">
        <v>55</v>
      </c>
      <c r="F168" s="120" t="s">
        <v>167</v>
      </c>
      <c r="G168" s="120">
        <v>540</v>
      </c>
      <c r="H168" s="145">
        <v>7</v>
      </c>
      <c r="I168" s="145">
        <v>7</v>
      </c>
      <c r="J168" s="96">
        <f t="shared" si="9"/>
        <v>100</v>
      </c>
    </row>
    <row r="169" spans="1:10" ht="19.5" thickBot="1">
      <c r="A169" s="88"/>
      <c r="B169" s="76" t="s">
        <v>127</v>
      </c>
      <c r="C169" s="79">
        <v>992</v>
      </c>
      <c r="D169" s="93" t="s">
        <v>63</v>
      </c>
      <c r="E169" s="93" t="s">
        <v>55</v>
      </c>
      <c r="F169" s="79" t="s">
        <v>48</v>
      </c>
      <c r="G169" s="79"/>
      <c r="H169" s="100">
        <v>59.5</v>
      </c>
      <c r="I169" s="99">
        <f>I170</f>
        <v>59.5</v>
      </c>
      <c r="J169" s="96">
        <f t="shared" si="9"/>
        <v>100</v>
      </c>
    </row>
    <row r="170" spans="1:10" ht="48" thickBot="1">
      <c r="A170" s="88"/>
      <c r="B170" s="76" t="s">
        <v>371</v>
      </c>
      <c r="C170" s="79">
        <v>992</v>
      </c>
      <c r="D170" s="93" t="s">
        <v>63</v>
      </c>
      <c r="E170" s="93" t="s">
        <v>55</v>
      </c>
      <c r="F170" s="79" t="s">
        <v>154</v>
      </c>
      <c r="G170" s="79"/>
      <c r="H170" s="100">
        <v>59.5</v>
      </c>
      <c r="I170" s="99">
        <f>I171</f>
        <v>59.5</v>
      </c>
      <c r="J170" s="96">
        <f t="shared" si="9"/>
        <v>100</v>
      </c>
    </row>
    <row r="171" spans="1:10" ht="48" thickBot="1">
      <c r="A171" s="88"/>
      <c r="B171" s="76" t="s">
        <v>42</v>
      </c>
      <c r="C171" s="79">
        <v>992</v>
      </c>
      <c r="D171" s="93" t="s">
        <v>63</v>
      </c>
      <c r="E171" s="93" t="s">
        <v>55</v>
      </c>
      <c r="F171" s="79" t="s">
        <v>155</v>
      </c>
      <c r="G171" s="79"/>
      <c r="H171" s="100">
        <v>59.5</v>
      </c>
      <c r="I171" s="99">
        <f>I172</f>
        <v>59.5</v>
      </c>
      <c r="J171" s="96">
        <f t="shared" si="9"/>
        <v>100</v>
      </c>
    </row>
    <row r="172" spans="1:10" ht="19.5" thickBot="1">
      <c r="A172" s="88"/>
      <c r="B172" s="76" t="s">
        <v>156</v>
      </c>
      <c r="C172" s="79">
        <v>992</v>
      </c>
      <c r="D172" s="93" t="s">
        <v>63</v>
      </c>
      <c r="E172" s="93" t="s">
        <v>55</v>
      </c>
      <c r="F172" s="79" t="s">
        <v>155</v>
      </c>
      <c r="G172" s="79">
        <v>610</v>
      </c>
      <c r="H172" s="102">
        <v>59.5</v>
      </c>
      <c r="I172" s="99">
        <v>59.5</v>
      </c>
      <c r="J172" s="96">
        <f t="shared" si="9"/>
        <v>100</v>
      </c>
    </row>
    <row r="173" spans="1:10" ht="48" thickBot="1">
      <c r="A173" s="88"/>
      <c r="B173" s="76" t="s">
        <v>378</v>
      </c>
      <c r="C173" s="79">
        <v>992</v>
      </c>
      <c r="D173" s="93" t="s">
        <v>63</v>
      </c>
      <c r="E173" s="93" t="s">
        <v>55</v>
      </c>
      <c r="F173" s="79" t="s">
        <v>26</v>
      </c>
      <c r="G173" s="94"/>
      <c r="H173" s="109">
        <f>H174+H177</f>
        <v>113.2</v>
      </c>
      <c r="I173" s="100">
        <f>I174+I177</f>
        <v>113.2</v>
      </c>
      <c r="J173" s="96">
        <f t="shared" si="9"/>
        <v>100</v>
      </c>
    </row>
    <row r="174" spans="1:10" ht="19.5" thickBot="1">
      <c r="A174" s="88"/>
      <c r="B174" s="76" t="s">
        <v>379</v>
      </c>
      <c r="C174" s="79">
        <v>992</v>
      </c>
      <c r="D174" s="93" t="s">
        <v>63</v>
      </c>
      <c r="E174" s="93" t="s">
        <v>55</v>
      </c>
      <c r="F174" s="79" t="s">
        <v>168</v>
      </c>
      <c r="G174" s="79"/>
      <c r="H174" s="100">
        <v>45.2</v>
      </c>
      <c r="I174" s="99">
        <f>I175</f>
        <v>45.2</v>
      </c>
      <c r="J174" s="96">
        <f t="shared" si="9"/>
        <v>100</v>
      </c>
    </row>
    <row r="175" spans="1:10" ht="32.25" thickBot="1">
      <c r="A175" s="88"/>
      <c r="B175" s="76" t="s">
        <v>43</v>
      </c>
      <c r="C175" s="79">
        <v>992</v>
      </c>
      <c r="D175" s="93" t="s">
        <v>63</v>
      </c>
      <c r="E175" s="93" t="s">
        <v>55</v>
      </c>
      <c r="F175" s="79" t="s">
        <v>169</v>
      </c>
      <c r="G175" s="79"/>
      <c r="H175" s="100">
        <v>45.2</v>
      </c>
      <c r="I175" s="99">
        <f>I176</f>
        <v>45.2</v>
      </c>
      <c r="J175" s="96">
        <f t="shared" si="9"/>
        <v>100</v>
      </c>
    </row>
    <row r="176" spans="1:10" ht="19.5" thickBot="1">
      <c r="A176" s="88"/>
      <c r="B176" s="76" t="s">
        <v>156</v>
      </c>
      <c r="C176" s="79">
        <v>992</v>
      </c>
      <c r="D176" s="93" t="s">
        <v>63</v>
      </c>
      <c r="E176" s="93" t="s">
        <v>55</v>
      </c>
      <c r="F176" s="79" t="s">
        <v>169</v>
      </c>
      <c r="G176" s="79">
        <v>610</v>
      </c>
      <c r="H176" s="100">
        <v>45.2</v>
      </c>
      <c r="I176" s="99">
        <v>45.2</v>
      </c>
      <c r="J176" s="96">
        <f t="shared" si="9"/>
        <v>100</v>
      </c>
    </row>
    <row r="177" spans="1:10" ht="19.5" thickBot="1">
      <c r="A177" s="88"/>
      <c r="B177" s="76" t="s">
        <v>380</v>
      </c>
      <c r="C177" s="79">
        <v>992</v>
      </c>
      <c r="D177" s="93" t="s">
        <v>63</v>
      </c>
      <c r="E177" s="93" t="s">
        <v>55</v>
      </c>
      <c r="F177" s="79" t="s">
        <v>381</v>
      </c>
      <c r="G177" s="79"/>
      <c r="H177" s="100">
        <v>68</v>
      </c>
      <c r="I177" s="99">
        <f>I178</f>
        <v>68</v>
      </c>
      <c r="J177" s="96">
        <f t="shared" si="9"/>
        <v>100</v>
      </c>
    </row>
    <row r="178" spans="1:10" ht="19.5" thickBot="1">
      <c r="A178" s="88"/>
      <c r="B178" s="76" t="s">
        <v>382</v>
      </c>
      <c r="C178" s="79">
        <v>992</v>
      </c>
      <c r="D178" s="93" t="s">
        <v>63</v>
      </c>
      <c r="E178" s="93" t="s">
        <v>55</v>
      </c>
      <c r="F178" s="79" t="s">
        <v>383</v>
      </c>
      <c r="G178" s="79"/>
      <c r="H178" s="100">
        <v>68</v>
      </c>
      <c r="I178" s="99">
        <f>I179</f>
        <v>68</v>
      </c>
      <c r="J178" s="96">
        <f t="shared" si="9"/>
        <v>100</v>
      </c>
    </row>
    <row r="179" spans="1:10" ht="19.5" thickBot="1">
      <c r="A179" s="88"/>
      <c r="B179" s="76" t="s">
        <v>156</v>
      </c>
      <c r="C179" s="79">
        <v>992</v>
      </c>
      <c r="D179" s="93" t="s">
        <v>63</v>
      </c>
      <c r="E179" s="93" t="s">
        <v>55</v>
      </c>
      <c r="F179" s="146">
        <v>6230032</v>
      </c>
      <c r="G179" s="79">
        <v>610</v>
      </c>
      <c r="H179" s="100">
        <v>68</v>
      </c>
      <c r="I179" s="99">
        <v>68</v>
      </c>
      <c r="J179" s="96">
        <f t="shared" si="9"/>
        <v>100</v>
      </c>
    </row>
    <row r="180" spans="1:10" ht="19.5" thickBot="1">
      <c r="A180" s="71" t="s">
        <v>72</v>
      </c>
      <c r="B180" s="73" t="s">
        <v>1</v>
      </c>
      <c r="C180" s="103">
        <v>992</v>
      </c>
      <c r="D180" s="104">
        <v>11</v>
      </c>
      <c r="E180" s="104"/>
      <c r="F180" s="103"/>
      <c r="G180" s="103"/>
      <c r="H180" s="139">
        <f>H181</f>
        <v>4.4</v>
      </c>
      <c r="I180" s="110">
        <f>I181</f>
        <v>4.4</v>
      </c>
      <c r="J180" s="106">
        <f t="shared" si="9"/>
        <v>100</v>
      </c>
    </row>
    <row r="181" spans="1:10" ht="32.25" thickBot="1">
      <c r="A181" s="88"/>
      <c r="B181" s="76" t="s">
        <v>0</v>
      </c>
      <c r="C181" s="79">
        <v>992</v>
      </c>
      <c r="D181" s="93">
        <v>11</v>
      </c>
      <c r="E181" s="93" t="s">
        <v>62</v>
      </c>
      <c r="F181" s="79"/>
      <c r="G181" s="79"/>
      <c r="H181" s="100">
        <f>H182</f>
        <v>4.4</v>
      </c>
      <c r="I181" s="99">
        <f>I182</f>
        <v>4.4</v>
      </c>
      <c r="J181" s="96">
        <f t="shared" si="9"/>
        <v>100</v>
      </c>
    </row>
    <row r="182" spans="1:10" ht="32.25" thickBot="1">
      <c r="A182" s="88"/>
      <c r="B182" s="76" t="s">
        <v>384</v>
      </c>
      <c r="C182" s="79">
        <v>992</v>
      </c>
      <c r="D182" s="93">
        <v>11</v>
      </c>
      <c r="E182" s="93" t="s">
        <v>62</v>
      </c>
      <c r="F182" s="79" t="s">
        <v>385</v>
      </c>
      <c r="G182" s="79"/>
      <c r="H182" s="100">
        <f>_GoBack</f>
        <v>4.4</v>
      </c>
      <c r="I182" s="99">
        <f>I183</f>
        <v>4.4</v>
      </c>
      <c r="J182" s="96">
        <f t="shared" si="9"/>
        <v>100</v>
      </c>
    </row>
    <row r="183" spans="1:10" ht="63.75" thickBot="1">
      <c r="A183" s="88"/>
      <c r="B183" s="76" t="s">
        <v>170</v>
      </c>
      <c r="C183" s="79">
        <v>992</v>
      </c>
      <c r="D183" s="93">
        <v>11</v>
      </c>
      <c r="E183" s="93" t="s">
        <v>62</v>
      </c>
      <c r="F183" s="79" t="s">
        <v>171</v>
      </c>
      <c r="G183" s="79"/>
      <c r="H183" s="100">
        <f>H184</f>
        <v>4.4</v>
      </c>
      <c r="I183" s="99">
        <f>I184</f>
        <v>4.4</v>
      </c>
      <c r="J183" s="96">
        <f t="shared" si="9"/>
        <v>100</v>
      </c>
    </row>
    <row r="184" spans="1:10" ht="32.25" thickBot="1">
      <c r="A184" s="88"/>
      <c r="B184" s="76" t="s">
        <v>172</v>
      </c>
      <c r="C184" s="79">
        <v>992</v>
      </c>
      <c r="D184" s="93">
        <v>11</v>
      </c>
      <c r="E184" s="93" t="s">
        <v>62</v>
      </c>
      <c r="F184" s="79" t="s">
        <v>173</v>
      </c>
      <c r="G184" s="79"/>
      <c r="H184" s="100">
        <f>H185</f>
        <v>4.4</v>
      </c>
      <c r="I184" s="99">
        <f>I185</f>
        <v>4.4</v>
      </c>
      <c r="J184" s="96">
        <f t="shared" si="9"/>
        <v>100</v>
      </c>
    </row>
    <row r="185" spans="1:10" ht="33" thickBot="1">
      <c r="A185" s="88"/>
      <c r="B185" s="79" t="s">
        <v>114</v>
      </c>
      <c r="C185" s="79">
        <v>992</v>
      </c>
      <c r="D185" s="93">
        <v>11</v>
      </c>
      <c r="E185" s="93" t="s">
        <v>62</v>
      </c>
      <c r="F185" s="79" t="s">
        <v>173</v>
      </c>
      <c r="G185" s="79">
        <v>240</v>
      </c>
      <c r="H185" s="100">
        <v>4.4</v>
      </c>
      <c r="I185" s="96">
        <v>4.4</v>
      </c>
      <c r="J185" s="96">
        <f>I185*100/H185</f>
        <v>100</v>
      </c>
    </row>
    <row r="189" spans="1:5" s="39" customFormat="1" ht="15.75">
      <c r="A189" s="42" t="s">
        <v>280</v>
      </c>
      <c r="B189" s="147"/>
      <c r="C189" s="43"/>
      <c r="D189" s="43"/>
      <c r="E189" s="43"/>
    </row>
    <row r="190" spans="1:5" s="39" customFormat="1" ht="15.75">
      <c r="A190" s="42" t="s">
        <v>281</v>
      </c>
      <c r="B190" s="147"/>
      <c r="C190" s="43"/>
      <c r="D190" s="43"/>
      <c r="E190" s="42"/>
    </row>
    <row r="191" spans="1:15" s="39" customFormat="1" ht="15.75">
      <c r="A191" s="205" t="s">
        <v>386</v>
      </c>
      <c r="B191" s="205"/>
      <c r="C191" s="205"/>
      <c r="D191" s="205"/>
      <c r="E191" s="205"/>
      <c r="F191" s="205"/>
      <c r="G191" s="205"/>
      <c r="H191" s="205"/>
      <c r="I191" s="205"/>
      <c r="J191" s="205"/>
      <c r="K191" s="64"/>
      <c r="L191" s="64"/>
      <c r="M191" s="64"/>
      <c r="N191" s="64"/>
      <c r="O191" s="64"/>
    </row>
    <row r="192" spans="1:5" s="39" customFormat="1" ht="15.75">
      <c r="A192" s="42"/>
      <c r="B192" s="147"/>
      <c r="C192" s="43"/>
      <c r="D192" s="43"/>
      <c r="E192" s="43"/>
    </row>
    <row r="193" spans="1:5" s="39" customFormat="1" ht="15.75">
      <c r="A193" s="42" t="s">
        <v>282</v>
      </c>
      <c r="B193" s="147"/>
      <c r="C193" s="43"/>
      <c r="D193" s="43"/>
      <c r="E193" s="43"/>
    </row>
    <row r="194" spans="1:5" s="39" customFormat="1" ht="15.75">
      <c r="A194" s="42" t="s">
        <v>281</v>
      </c>
      <c r="B194" s="147"/>
      <c r="C194" s="43"/>
      <c r="D194" s="43"/>
      <c r="E194" s="43"/>
    </row>
    <row r="195" spans="1:10" s="39" customFormat="1" ht="15.75">
      <c r="A195" s="205" t="s">
        <v>387</v>
      </c>
      <c r="B195" s="205"/>
      <c r="C195" s="205"/>
      <c r="D195" s="205"/>
      <c r="E195" s="205"/>
      <c r="F195" s="205"/>
      <c r="G195" s="205"/>
      <c r="H195" s="205"/>
      <c r="I195" s="205"/>
      <c r="J195" s="205"/>
    </row>
  </sheetData>
  <sheetProtection/>
  <autoFilter ref="A8:J8"/>
  <mergeCells count="86">
    <mergeCell ref="A6:J6"/>
    <mergeCell ref="G1:J1"/>
    <mergeCell ref="G2:J2"/>
    <mergeCell ref="G3:J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A67:A70"/>
    <mergeCell ref="B67:B70"/>
    <mergeCell ref="C67:C70"/>
    <mergeCell ref="F67:F70"/>
    <mergeCell ref="G67:G70"/>
    <mergeCell ref="H67:H70"/>
    <mergeCell ref="I67:I70"/>
    <mergeCell ref="J67:J70"/>
    <mergeCell ref="A71:A75"/>
    <mergeCell ref="B71:B75"/>
    <mergeCell ref="C71:C75"/>
    <mergeCell ref="F71:F75"/>
    <mergeCell ref="G71:G75"/>
    <mergeCell ref="H71:H75"/>
    <mergeCell ref="I71:I75"/>
    <mergeCell ref="J71:J75"/>
    <mergeCell ref="A76:A77"/>
    <mergeCell ref="B76:B77"/>
    <mergeCell ref="C76:C77"/>
    <mergeCell ref="F76:F77"/>
    <mergeCell ref="H76:H77"/>
    <mergeCell ref="I76:I77"/>
    <mergeCell ref="E91:E92"/>
    <mergeCell ref="F91:F92"/>
    <mergeCell ref="J76:J77"/>
    <mergeCell ref="A78:A79"/>
    <mergeCell ref="B78:B79"/>
    <mergeCell ref="C78:C79"/>
    <mergeCell ref="G78:G79"/>
    <mergeCell ref="H78:H79"/>
    <mergeCell ref="I78:I79"/>
    <mergeCell ref="J78:J79"/>
    <mergeCell ref="G91:G92"/>
    <mergeCell ref="H91:H92"/>
    <mergeCell ref="I91:I92"/>
    <mergeCell ref="J91:J92"/>
    <mergeCell ref="A191:J191"/>
    <mergeCell ref="A195:J195"/>
    <mergeCell ref="A91:A92"/>
    <mergeCell ref="B91:B92"/>
    <mergeCell ref="C91:C92"/>
    <mergeCell ref="D91:D92"/>
  </mergeCells>
  <printOptions/>
  <pageMargins left="1.28" right="0.55" top="0.51" bottom="0.43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0" zoomScaleNormal="70" zoomScalePageLayoutView="0" workbookViewId="0" topLeftCell="A1">
      <selection activeCell="A6" sqref="A6:D6"/>
    </sheetView>
  </sheetViews>
  <sheetFormatPr defaultColWidth="9.140625" defaultRowHeight="15"/>
  <cols>
    <col min="1" max="1" width="29.421875" style="7" customWidth="1"/>
    <col min="2" max="2" width="85.28125" style="7" customWidth="1"/>
    <col min="3" max="3" width="16.140625" style="7" customWidth="1"/>
    <col min="4" max="4" width="20.8515625" style="7" customWidth="1"/>
    <col min="5" max="5" width="19.8515625" style="0" customWidth="1"/>
  </cols>
  <sheetData>
    <row r="1" spans="1:4" ht="15.75">
      <c r="A1" s="34"/>
      <c r="B1" s="200" t="s">
        <v>409</v>
      </c>
      <c r="C1" s="200"/>
      <c r="D1" s="200"/>
    </row>
    <row r="2" spans="1:4" ht="15.75">
      <c r="A2" s="200" t="s">
        <v>285</v>
      </c>
      <c r="B2" s="200"/>
      <c r="C2" s="200"/>
      <c r="D2" s="200"/>
    </row>
    <row r="3" spans="1:4" ht="15.75">
      <c r="A3" s="200" t="s">
        <v>179</v>
      </c>
      <c r="B3" s="200"/>
      <c r="C3" s="200"/>
      <c r="D3" s="200"/>
    </row>
    <row r="4" spans="1:4" ht="18.75">
      <c r="A4" s="1"/>
      <c r="B4" s="1"/>
      <c r="C4" s="1"/>
      <c r="D4" s="1"/>
    </row>
    <row r="6" spans="1:4" ht="58.5" customHeight="1">
      <c r="A6" s="210" t="s">
        <v>180</v>
      </c>
      <c r="B6" s="210"/>
      <c r="C6" s="210"/>
      <c r="D6" s="210"/>
    </row>
    <row r="8" ht="18.75">
      <c r="D8" s="2" t="s">
        <v>21</v>
      </c>
    </row>
    <row r="9" spans="1:5" ht="110.25" customHeight="1" thickBot="1">
      <c r="A9" s="14" t="s">
        <v>91</v>
      </c>
      <c r="B9" s="19" t="s">
        <v>92</v>
      </c>
      <c r="C9" s="20" t="s">
        <v>83</v>
      </c>
      <c r="D9" s="6" t="s">
        <v>89</v>
      </c>
      <c r="E9" s="6" t="s">
        <v>24</v>
      </c>
    </row>
    <row r="10" spans="1:5" ht="16.5" thickBot="1">
      <c r="A10" s="148">
        <v>1</v>
      </c>
      <c r="B10" s="149">
        <v>2</v>
      </c>
      <c r="C10" s="149">
        <v>3</v>
      </c>
      <c r="D10" s="68">
        <v>4</v>
      </c>
      <c r="E10" s="92">
        <v>5</v>
      </c>
    </row>
    <row r="11" spans="1:5" ht="19.5" customHeight="1" thickBot="1">
      <c r="A11" s="112"/>
      <c r="B11" s="103" t="s">
        <v>390</v>
      </c>
      <c r="C11" s="151">
        <v>1290.7</v>
      </c>
      <c r="D11" s="77">
        <v>-230</v>
      </c>
      <c r="E11" s="99">
        <v>0</v>
      </c>
    </row>
    <row r="12" spans="1:5" ht="16.5" thickBot="1">
      <c r="A12" s="112" t="s">
        <v>391</v>
      </c>
      <c r="B12" s="79" t="s">
        <v>85</v>
      </c>
      <c r="C12" s="151">
        <v>1290.7</v>
      </c>
      <c r="D12" s="77">
        <v>-230</v>
      </c>
      <c r="E12" s="99">
        <v>0</v>
      </c>
    </row>
    <row r="13" spans="1:5" ht="16.5" thickBot="1">
      <c r="A13" s="112" t="s">
        <v>392</v>
      </c>
      <c r="B13" s="79" t="s">
        <v>393</v>
      </c>
      <c r="C13" s="151">
        <v>-25906.9</v>
      </c>
      <c r="D13" s="77">
        <v>-26784.4</v>
      </c>
      <c r="E13" s="99">
        <f>D13*100/C13</f>
        <v>103.38712852560514</v>
      </c>
    </row>
    <row r="14" spans="1:5" ht="16.5" thickBot="1">
      <c r="A14" s="112" t="s">
        <v>394</v>
      </c>
      <c r="B14" s="79" t="s">
        <v>395</v>
      </c>
      <c r="C14" s="151">
        <v>-25906.9</v>
      </c>
      <c r="D14" s="77">
        <v>-26784.4</v>
      </c>
      <c r="E14" s="99">
        <f aca="true" t="shared" si="0" ref="E14:E20">D14*100/C14</f>
        <v>103.38712852560514</v>
      </c>
    </row>
    <row r="15" spans="1:5" ht="16.5" thickBot="1">
      <c r="A15" s="112" t="s">
        <v>396</v>
      </c>
      <c r="B15" s="79" t="s">
        <v>93</v>
      </c>
      <c r="C15" s="151">
        <v>-25906.9</v>
      </c>
      <c r="D15" s="77">
        <v>-26784.4</v>
      </c>
      <c r="E15" s="99">
        <f t="shared" si="0"/>
        <v>103.38712852560514</v>
      </c>
    </row>
    <row r="16" spans="1:5" ht="16.5" thickBot="1">
      <c r="A16" s="112" t="s">
        <v>86</v>
      </c>
      <c r="B16" s="79" t="s">
        <v>397</v>
      </c>
      <c r="C16" s="151">
        <v>-25906.9</v>
      </c>
      <c r="D16" s="77">
        <v>-26784.4</v>
      </c>
      <c r="E16" s="99">
        <f t="shared" si="0"/>
        <v>103.38712852560514</v>
      </c>
    </row>
    <row r="17" spans="1:5" ht="16.5" thickBot="1">
      <c r="A17" s="112" t="s">
        <v>398</v>
      </c>
      <c r="B17" s="76" t="s">
        <v>399</v>
      </c>
      <c r="C17" s="77">
        <v>27197.6</v>
      </c>
      <c r="D17" s="151">
        <v>26554.4</v>
      </c>
      <c r="E17" s="99">
        <f t="shared" si="0"/>
        <v>97.63508544871607</v>
      </c>
    </row>
    <row r="18" spans="1:5" ht="16.5" thickBot="1">
      <c r="A18" s="112" t="s">
        <v>400</v>
      </c>
      <c r="B18" s="76" t="s">
        <v>401</v>
      </c>
      <c r="C18" s="77">
        <v>27197.6</v>
      </c>
      <c r="D18" s="151">
        <v>26554.4</v>
      </c>
      <c r="E18" s="99">
        <f t="shared" si="0"/>
        <v>97.63508544871607</v>
      </c>
    </row>
    <row r="19" spans="1:5" ht="16.5" thickBot="1">
      <c r="A19" s="112" t="s">
        <v>402</v>
      </c>
      <c r="B19" s="76" t="s">
        <v>403</v>
      </c>
      <c r="C19" s="77">
        <v>27197.6</v>
      </c>
      <c r="D19" s="151">
        <v>26554.4</v>
      </c>
      <c r="E19" s="99">
        <f t="shared" si="0"/>
        <v>97.63508544871607</v>
      </c>
    </row>
    <row r="20" spans="1:5" ht="32.25" thickBot="1">
      <c r="A20" s="112" t="s">
        <v>404</v>
      </c>
      <c r="B20" s="76" t="s">
        <v>405</v>
      </c>
      <c r="C20" s="77">
        <v>27197.6</v>
      </c>
      <c r="D20" s="151">
        <v>26554.4</v>
      </c>
      <c r="E20" s="150">
        <f t="shared" si="0"/>
        <v>97.63508544871607</v>
      </c>
    </row>
    <row r="24" spans="1:5" s="39" customFormat="1" ht="15.75">
      <c r="A24" s="42" t="s">
        <v>280</v>
      </c>
      <c r="B24" s="147"/>
      <c r="C24" s="43"/>
      <c r="D24" s="43"/>
      <c r="E24" s="43"/>
    </row>
    <row r="25" spans="1:5" s="39" customFormat="1" ht="15.75">
      <c r="A25" s="42" t="s">
        <v>281</v>
      </c>
      <c r="B25" s="147"/>
      <c r="C25" s="43"/>
      <c r="D25" s="43"/>
      <c r="E25" s="42"/>
    </row>
    <row r="26" spans="1:15" s="39" customFormat="1" ht="15.75">
      <c r="A26" s="205" t="s">
        <v>388</v>
      </c>
      <c r="B26" s="205"/>
      <c r="C26" s="205"/>
      <c r="D26" s="205"/>
      <c r="E26" s="205"/>
      <c r="F26" s="205"/>
      <c r="G26" s="205"/>
      <c r="H26" s="205"/>
      <c r="I26" s="205"/>
      <c r="J26" s="205"/>
      <c r="K26" s="64"/>
      <c r="L26" s="64"/>
      <c r="M26" s="64"/>
      <c r="N26" s="64"/>
      <c r="O26" s="64"/>
    </row>
    <row r="27" spans="1:5" s="39" customFormat="1" ht="15.75">
      <c r="A27" s="42"/>
      <c r="B27" s="147"/>
      <c r="C27" s="43"/>
      <c r="D27" s="43"/>
      <c r="E27" s="43"/>
    </row>
    <row r="28" spans="1:5" s="39" customFormat="1" ht="15.75">
      <c r="A28" s="42" t="s">
        <v>282</v>
      </c>
      <c r="B28" s="147"/>
      <c r="C28" s="43"/>
      <c r="D28" s="43"/>
      <c r="E28" s="43"/>
    </row>
    <row r="29" spans="1:5" s="39" customFormat="1" ht="15.75">
      <c r="A29" s="42" t="s">
        <v>281</v>
      </c>
      <c r="B29" s="147"/>
      <c r="C29" s="43"/>
      <c r="D29" s="43"/>
      <c r="E29" s="43"/>
    </row>
    <row r="30" spans="1:10" s="39" customFormat="1" ht="15.75">
      <c r="A30" s="205" t="s">
        <v>389</v>
      </c>
      <c r="B30" s="205"/>
      <c r="C30" s="205"/>
      <c r="D30" s="205"/>
      <c r="E30" s="205"/>
      <c r="F30" s="205"/>
      <c r="G30" s="205"/>
      <c r="H30" s="205"/>
      <c r="I30" s="205"/>
      <c r="J30" s="205"/>
    </row>
  </sheetData>
  <sheetProtection/>
  <mergeCells count="6">
    <mergeCell ref="B1:D1"/>
    <mergeCell ref="A2:D2"/>
    <mergeCell ref="A3:D3"/>
    <mergeCell ref="A6:D6"/>
    <mergeCell ref="A26:J26"/>
    <mergeCell ref="A30:J30"/>
  </mergeCells>
  <printOptions/>
  <pageMargins left="1.25" right="0.48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1" width="5.8515625" style="1" customWidth="1"/>
    <col min="2" max="2" width="58.28125" style="1" customWidth="1"/>
    <col min="3" max="3" width="16.421875" style="5" customWidth="1"/>
    <col min="4" max="4" width="16.140625" style="5" customWidth="1"/>
    <col min="5" max="5" width="17.28125" style="0" customWidth="1"/>
  </cols>
  <sheetData>
    <row r="1" spans="2:4" ht="18.75">
      <c r="B1" s="262" t="s">
        <v>415</v>
      </c>
      <c r="C1" s="262"/>
      <c r="D1" s="262"/>
    </row>
    <row r="2" spans="2:4" ht="18" customHeight="1">
      <c r="B2" s="262" t="s">
        <v>285</v>
      </c>
      <c r="C2" s="262"/>
      <c r="D2" s="262"/>
    </row>
    <row r="3" spans="2:4" ht="18.75">
      <c r="B3" s="262" t="s">
        <v>179</v>
      </c>
      <c r="C3" s="262"/>
      <c r="D3" s="262"/>
    </row>
    <row r="4" spans="3:4" ht="18.75">
      <c r="C4" s="2"/>
      <c r="D4" s="3"/>
    </row>
    <row r="5" spans="3:4" ht="18.75">
      <c r="C5" s="2"/>
      <c r="D5" s="3"/>
    </row>
    <row r="6" spans="1:5" ht="77.25" customHeight="1">
      <c r="A6" s="263" t="s">
        <v>471</v>
      </c>
      <c r="B6" s="263"/>
      <c r="C6" s="263"/>
      <c r="D6" s="263"/>
      <c r="E6" s="263"/>
    </row>
    <row r="7" spans="2:3" ht="18.75">
      <c r="B7" s="161"/>
      <c r="C7" s="162" t="s">
        <v>410</v>
      </c>
    </row>
    <row r="8" spans="2:3" ht="19.5" thickBot="1">
      <c r="B8" s="160"/>
      <c r="C8"/>
    </row>
    <row r="9" spans="2:3" ht="19.5" thickBot="1">
      <c r="B9" s="163" t="s">
        <v>49</v>
      </c>
      <c r="C9" s="164" t="s">
        <v>83</v>
      </c>
    </row>
    <row r="10" spans="2:3" ht="56.25">
      <c r="B10" s="165" t="s">
        <v>411</v>
      </c>
      <c r="C10" s="167"/>
    </row>
    <row r="11" spans="2:3" ht="18.75">
      <c r="B11" s="165" t="s">
        <v>412</v>
      </c>
      <c r="C11" s="168"/>
    </row>
    <row r="12" spans="2:3" ht="18.75">
      <c r="B12" s="165"/>
      <c r="C12" s="168">
        <v>0</v>
      </c>
    </row>
    <row r="13" spans="2:3" ht="18.75">
      <c r="B13" s="165" t="s">
        <v>413</v>
      </c>
      <c r="C13" s="168"/>
    </row>
    <row r="14" spans="2:3" ht="18.75">
      <c r="B14" s="165"/>
      <c r="C14" s="168"/>
    </row>
    <row r="15" spans="2:3" ht="18.75">
      <c r="B15" s="165" t="s">
        <v>414</v>
      </c>
      <c r="C15" s="168">
        <v>0</v>
      </c>
    </row>
    <row r="16" spans="2:3" ht="19.5" thickBot="1">
      <c r="B16" s="166"/>
      <c r="C16" s="169"/>
    </row>
    <row r="20" spans="1:5" s="39" customFormat="1" ht="15.75">
      <c r="A20" s="42" t="s">
        <v>280</v>
      </c>
      <c r="B20" s="147"/>
      <c r="C20" s="43"/>
      <c r="D20" s="43"/>
      <c r="E20" s="43"/>
    </row>
    <row r="21" spans="1:5" s="39" customFormat="1" ht="15.75">
      <c r="A21" s="42" t="s">
        <v>281</v>
      </c>
      <c r="B21" s="147"/>
      <c r="C21" s="43"/>
      <c r="D21" s="43"/>
      <c r="E21" s="42"/>
    </row>
    <row r="22" spans="1:15" s="39" customFormat="1" ht="15.75">
      <c r="A22" s="205" t="s">
        <v>416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64"/>
      <c r="L22" s="64"/>
      <c r="M22" s="64"/>
      <c r="N22" s="64"/>
      <c r="O22" s="64"/>
    </row>
    <row r="23" spans="1:5" s="39" customFormat="1" ht="15.75">
      <c r="A23" s="42"/>
      <c r="B23" s="147"/>
      <c r="C23" s="43"/>
      <c r="D23" s="43"/>
      <c r="E23" s="43"/>
    </row>
    <row r="24" spans="1:5" s="39" customFormat="1" ht="15.75">
      <c r="A24" s="42" t="s">
        <v>282</v>
      </c>
      <c r="B24" s="147"/>
      <c r="C24" s="43"/>
      <c r="D24" s="43"/>
      <c r="E24" s="43"/>
    </row>
    <row r="25" spans="1:5" s="39" customFormat="1" ht="15.75">
      <c r="A25" s="42" t="s">
        <v>281</v>
      </c>
      <c r="B25" s="147"/>
      <c r="C25" s="43"/>
      <c r="D25" s="43"/>
      <c r="E25" s="43"/>
    </row>
    <row r="26" spans="1:10" s="39" customFormat="1" ht="15.75">
      <c r="A26" s="205" t="s">
        <v>417</v>
      </c>
      <c r="B26" s="205"/>
      <c r="C26" s="205"/>
      <c r="D26" s="205"/>
      <c r="E26" s="205"/>
      <c r="F26" s="205"/>
      <c r="G26" s="205"/>
      <c r="H26" s="205"/>
      <c r="I26" s="205"/>
      <c r="J26" s="205"/>
    </row>
  </sheetData>
  <sheetProtection/>
  <mergeCells count="6">
    <mergeCell ref="A26:J26"/>
    <mergeCell ref="B1:D1"/>
    <mergeCell ref="B2:D2"/>
    <mergeCell ref="B3:D3"/>
    <mergeCell ref="A6:E6"/>
    <mergeCell ref="A22:J22"/>
  </mergeCells>
  <printOptions/>
  <pageMargins left="1.68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="55" zoomScaleNormal="55" zoomScalePageLayoutView="0" workbookViewId="0" topLeftCell="A1">
      <selection activeCell="S18" sqref="S18"/>
    </sheetView>
  </sheetViews>
  <sheetFormatPr defaultColWidth="9.140625" defaultRowHeight="15"/>
  <cols>
    <col min="1" max="1" width="5.421875" style="1" customWidth="1"/>
    <col min="2" max="2" width="20.57421875" style="1" customWidth="1"/>
    <col min="3" max="3" width="16.421875" style="5" customWidth="1"/>
    <col min="4" max="4" width="24.00390625" style="5" customWidth="1"/>
    <col min="10" max="10" width="5.7109375" style="0" customWidth="1"/>
  </cols>
  <sheetData>
    <row r="1" spans="2:12" ht="18.75" customHeight="1">
      <c r="B1" s="262"/>
      <c r="C1" s="262"/>
      <c r="D1" s="262"/>
      <c r="G1" s="275" t="s">
        <v>448</v>
      </c>
      <c r="H1" s="275"/>
      <c r="I1" s="275"/>
      <c r="J1" s="275"/>
      <c r="K1" s="275"/>
      <c r="L1" s="275"/>
    </row>
    <row r="2" spans="2:12" ht="18.75" customHeight="1">
      <c r="B2" s="262" t="s">
        <v>455</v>
      </c>
      <c r="C2" s="262"/>
      <c r="D2" s="262"/>
      <c r="E2" s="262"/>
      <c r="F2" s="262"/>
      <c r="G2" s="262"/>
      <c r="H2" s="262"/>
      <c r="I2" s="262"/>
      <c r="J2" s="262"/>
      <c r="K2" s="262"/>
      <c r="L2" s="181"/>
    </row>
    <row r="3" spans="2:12" ht="18.75" customHeight="1">
      <c r="B3" s="262"/>
      <c r="C3" s="262"/>
      <c r="D3" s="262"/>
      <c r="G3" s="275" t="s">
        <v>454</v>
      </c>
      <c r="H3" s="275"/>
      <c r="I3" s="275"/>
      <c r="J3" s="275"/>
      <c r="K3" s="275"/>
      <c r="L3" s="182"/>
    </row>
    <row r="4" spans="3:4" ht="18.75">
      <c r="C4" s="2"/>
      <c r="D4" s="3"/>
    </row>
    <row r="5" spans="3:4" ht="18.75">
      <c r="C5" s="2"/>
      <c r="D5" s="3"/>
    </row>
    <row r="6" spans="1:11" ht="54.75" customHeight="1">
      <c r="A6" s="263" t="s">
        <v>450</v>
      </c>
      <c r="B6" s="263"/>
      <c r="C6" s="263"/>
      <c r="D6" s="263"/>
      <c r="E6" s="263"/>
      <c r="F6" s="263"/>
      <c r="G6" s="263"/>
      <c r="H6" s="263"/>
      <c r="I6" s="263"/>
      <c r="J6" s="263"/>
      <c r="K6" s="184"/>
    </row>
    <row r="7" spans="2:4" ht="18.75">
      <c r="B7" s="2"/>
      <c r="C7" s="4"/>
      <c r="D7" s="5" t="s">
        <v>21</v>
      </c>
    </row>
    <row r="8" spans="2:11" ht="18.75" customHeight="1">
      <c r="B8" s="264" t="s">
        <v>418</v>
      </c>
      <c r="C8" s="264"/>
      <c r="D8" s="264"/>
      <c r="E8" s="264"/>
      <c r="F8" s="264"/>
      <c r="G8" s="264"/>
      <c r="H8" s="264"/>
      <c r="I8" s="264"/>
      <c r="J8" s="264"/>
      <c r="K8" s="183"/>
    </row>
    <row r="9" spans="2:11" ht="18.75">
      <c r="B9" s="264"/>
      <c r="C9" s="264"/>
      <c r="D9" s="264"/>
      <c r="E9" s="264"/>
      <c r="F9" s="264"/>
      <c r="G9" s="264"/>
      <c r="H9" s="264"/>
      <c r="I9" s="264"/>
      <c r="J9" s="264"/>
      <c r="K9" s="183"/>
    </row>
    <row r="10" spans="2:4" ht="19.5" thickBot="1">
      <c r="B10" s="170"/>
      <c r="C10"/>
      <c r="D10"/>
    </row>
    <row r="11" spans="2:9" ht="15.75" customHeight="1">
      <c r="B11" s="171" t="s">
        <v>87</v>
      </c>
      <c r="C11" s="174" t="s">
        <v>420</v>
      </c>
      <c r="D11" s="176" t="s">
        <v>424</v>
      </c>
      <c r="E11" s="174" t="s">
        <v>427</v>
      </c>
      <c r="F11" s="276" t="s">
        <v>431</v>
      </c>
      <c r="G11" s="277"/>
      <c r="H11" s="277"/>
      <c r="I11" s="278"/>
    </row>
    <row r="12" spans="2:9" ht="15.75" customHeight="1">
      <c r="B12" s="172" t="s">
        <v>419</v>
      </c>
      <c r="C12" s="115" t="s">
        <v>421</v>
      </c>
      <c r="D12" s="115" t="s">
        <v>425</v>
      </c>
      <c r="E12" s="115" t="s">
        <v>428</v>
      </c>
      <c r="F12" s="265" t="s">
        <v>432</v>
      </c>
      <c r="G12" s="266"/>
      <c r="H12" s="266"/>
      <c r="I12" s="267"/>
    </row>
    <row r="13" spans="2:9" ht="19.5" thickBot="1">
      <c r="B13" s="173"/>
      <c r="C13" s="115" t="s">
        <v>422</v>
      </c>
      <c r="D13" s="115" t="s">
        <v>426</v>
      </c>
      <c r="E13" s="115" t="s">
        <v>429</v>
      </c>
      <c r="F13" s="268"/>
      <c r="G13" s="269"/>
      <c r="H13" s="269"/>
      <c r="I13" s="270"/>
    </row>
    <row r="14" spans="2:9" ht="31.5">
      <c r="B14" s="173"/>
      <c r="C14" s="115" t="s">
        <v>423</v>
      </c>
      <c r="D14" s="175"/>
      <c r="E14" s="115" t="s">
        <v>430</v>
      </c>
      <c r="F14" s="115" t="s">
        <v>433</v>
      </c>
      <c r="G14" s="174" t="s">
        <v>435</v>
      </c>
      <c r="H14" s="174" t="s">
        <v>437</v>
      </c>
      <c r="I14" s="174" t="s">
        <v>443</v>
      </c>
    </row>
    <row r="15" spans="2:9" ht="94.5">
      <c r="B15" s="173"/>
      <c r="C15" s="175"/>
      <c r="D15" s="175"/>
      <c r="E15" s="175"/>
      <c r="F15" s="115" t="s">
        <v>434</v>
      </c>
      <c r="G15" s="115" t="s">
        <v>436</v>
      </c>
      <c r="H15" s="115" t="s">
        <v>438</v>
      </c>
      <c r="I15" s="115" t="s">
        <v>444</v>
      </c>
    </row>
    <row r="16" spans="2:9" ht="31.5">
      <c r="B16" s="173"/>
      <c r="C16" s="175"/>
      <c r="D16" s="175"/>
      <c r="E16" s="175"/>
      <c r="F16" s="175"/>
      <c r="G16" s="175"/>
      <c r="H16" s="115" t="s">
        <v>439</v>
      </c>
      <c r="I16" s="175"/>
    </row>
    <row r="17" spans="2:9" ht="31.5">
      <c r="B17" s="173"/>
      <c r="C17" s="175"/>
      <c r="D17" s="175"/>
      <c r="E17" s="175"/>
      <c r="F17" s="175"/>
      <c r="G17" s="175"/>
      <c r="H17" s="115" t="s">
        <v>440</v>
      </c>
      <c r="I17" s="175"/>
    </row>
    <row r="18" spans="2:9" ht="31.5">
      <c r="B18" s="173"/>
      <c r="C18" s="175"/>
      <c r="D18" s="175"/>
      <c r="E18" s="175"/>
      <c r="F18" s="175"/>
      <c r="G18" s="175"/>
      <c r="H18" s="115" t="s">
        <v>441</v>
      </c>
      <c r="I18" s="175"/>
    </row>
    <row r="19" spans="2:9" ht="47.25">
      <c r="B19" s="173"/>
      <c r="C19" s="175"/>
      <c r="D19" s="175"/>
      <c r="E19" s="175"/>
      <c r="F19" s="175"/>
      <c r="G19" s="175"/>
      <c r="H19" s="115" t="s">
        <v>442</v>
      </c>
      <c r="I19" s="175"/>
    </row>
    <row r="20" spans="2:4" ht="19.5" thickBot="1">
      <c r="B20" s="177"/>
      <c r="C20"/>
      <c r="D20"/>
    </row>
    <row r="21" spans="2:9" ht="19.5" thickBot="1">
      <c r="B21" s="178">
        <v>1</v>
      </c>
      <c r="C21" s="179">
        <v>2</v>
      </c>
      <c r="D21" s="179">
        <v>3</v>
      </c>
      <c r="E21" s="179">
        <v>4</v>
      </c>
      <c r="F21" s="179">
        <v>5</v>
      </c>
      <c r="G21" s="179">
        <v>6</v>
      </c>
      <c r="H21" s="179">
        <v>7</v>
      </c>
      <c r="I21" s="179">
        <v>8</v>
      </c>
    </row>
    <row r="22" spans="2:9" ht="19.5" thickBot="1">
      <c r="B22" s="152" t="s">
        <v>19</v>
      </c>
      <c r="C22" s="125"/>
      <c r="D22" s="125"/>
      <c r="E22" s="77">
        <v>0</v>
      </c>
      <c r="F22" s="125"/>
      <c r="G22" s="125"/>
      <c r="H22" s="125"/>
      <c r="I22" s="125" t="s">
        <v>445</v>
      </c>
    </row>
    <row r="23" spans="2:4" ht="18.75">
      <c r="B23" s="42"/>
      <c r="C23"/>
      <c r="D23"/>
    </row>
    <row r="24" spans="2:11" ht="18.75" customHeight="1">
      <c r="B24" s="264" t="s">
        <v>449</v>
      </c>
      <c r="C24" s="264"/>
      <c r="D24" s="264"/>
      <c r="E24" s="264"/>
      <c r="F24" s="264"/>
      <c r="G24" s="264"/>
      <c r="H24" s="264"/>
      <c r="I24" s="264"/>
      <c r="J24" s="183"/>
      <c r="K24" s="183"/>
    </row>
    <row r="25" spans="2:11" ht="42.75" customHeight="1">
      <c r="B25" s="264"/>
      <c r="C25" s="264"/>
      <c r="D25" s="264"/>
      <c r="E25" s="264"/>
      <c r="F25" s="264"/>
      <c r="G25" s="264"/>
      <c r="H25" s="264"/>
      <c r="I25" s="264"/>
      <c r="J25" s="183"/>
      <c r="K25" s="183"/>
    </row>
    <row r="26" spans="2:4" ht="18.75">
      <c r="B26" s="159"/>
      <c r="C26"/>
      <c r="D26"/>
    </row>
    <row r="27" spans="2:9" ht="59.25" customHeight="1">
      <c r="B27" s="273" t="s">
        <v>446</v>
      </c>
      <c r="C27" s="273"/>
      <c r="D27" s="273"/>
      <c r="E27" s="271" t="s">
        <v>451</v>
      </c>
      <c r="F27" s="271"/>
      <c r="G27" s="271"/>
      <c r="H27" s="271"/>
      <c r="I27" s="271"/>
    </row>
    <row r="28" spans="2:9" ht="18.75">
      <c r="B28" s="273"/>
      <c r="C28" s="273"/>
      <c r="D28" s="273"/>
      <c r="E28" s="271"/>
      <c r="F28" s="271"/>
      <c r="G28" s="271"/>
      <c r="H28" s="271"/>
      <c r="I28" s="271"/>
    </row>
    <row r="29" spans="2:9" ht="79.5" customHeight="1">
      <c r="B29" s="274" t="s">
        <v>447</v>
      </c>
      <c r="C29" s="274"/>
      <c r="D29" s="274"/>
      <c r="E29" s="272">
        <v>0</v>
      </c>
      <c r="F29" s="272"/>
      <c r="G29" s="272"/>
      <c r="H29" s="272"/>
      <c r="I29" s="272"/>
    </row>
    <row r="30" spans="2:9" ht="18.75">
      <c r="B30" s="274" t="s">
        <v>19</v>
      </c>
      <c r="C30" s="274"/>
      <c r="D30" s="274"/>
      <c r="E30" s="272">
        <v>0</v>
      </c>
      <c r="F30" s="272"/>
      <c r="G30" s="272"/>
      <c r="H30" s="272"/>
      <c r="I30" s="272"/>
    </row>
    <row r="31" spans="2:4" ht="20.25">
      <c r="B31" s="180"/>
      <c r="C31"/>
      <c r="D31"/>
    </row>
    <row r="34" spans="1:5" s="39" customFormat="1" ht="15.75">
      <c r="A34" s="42" t="s">
        <v>280</v>
      </c>
      <c r="B34" s="147"/>
      <c r="C34" s="43"/>
      <c r="D34" s="43"/>
      <c r="E34" s="43"/>
    </row>
    <row r="35" spans="1:5" s="39" customFormat="1" ht="15.75">
      <c r="A35" s="42" t="s">
        <v>281</v>
      </c>
      <c r="B35" s="147"/>
      <c r="C35" s="43"/>
      <c r="D35" s="43"/>
      <c r="E35" s="42"/>
    </row>
    <row r="36" spans="1:15" s="39" customFormat="1" ht="15.75">
      <c r="A36" s="205" t="s">
        <v>452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64"/>
      <c r="L36" s="64"/>
      <c r="M36" s="64"/>
      <c r="N36" s="64"/>
      <c r="O36" s="64"/>
    </row>
    <row r="37" spans="1:5" s="39" customFormat="1" ht="15.75">
      <c r="A37" s="42"/>
      <c r="B37" s="147"/>
      <c r="C37" s="43"/>
      <c r="D37" s="43"/>
      <c r="E37" s="43"/>
    </row>
    <row r="38" spans="1:5" s="39" customFormat="1" ht="15.75">
      <c r="A38" s="42" t="s">
        <v>282</v>
      </c>
      <c r="B38" s="147"/>
      <c r="C38" s="43"/>
      <c r="D38" s="43"/>
      <c r="E38" s="43"/>
    </row>
    <row r="39" spans="1:5" s="39" customFormat="1" ht="15.75">
      <c r="A39" s="42" t="s">
        <v>281</v>
      </c>
      <c r="B39" s="147"/>
      <c r="C39" s="43"/>
      <c r="D39" s="43"/>
      <c r="E39" s="43"/>
    </row>
    <row r="40" spans="1:10" s="39" customFormat="1" ht="15.75">
      <c r="A40" s="205" t="s">
        <v>453</v>
      </c>
      <c r="B40" s="205"/>
      <c r="C40" s="205"/>
      <c r="D40" s="205"/>
      <c r="E40" s="205"/>
      <c r="F40" s="205"/>
      <c r="G40" s="205"/>
      <c r="H40" s="205"/>
      <c r="I40" s="205"/>
      <c r="J40" s="205"/>
    </row>
  </sheetData>
  <sheetProtection/>
  <mergeCells count="19">
    <mergeCell ref="A40:J40"/>
    <mergeCell ref="B1:D1"/>
    <mergeCell ref="B3:D3"/>
    <mergeCell ref="G3:K3"/>
    <mergeCell ref="G1:L1"/>
    <mergeCell ref="E30:I30"/>
    <mergeCell ref="B30:D30"/>
    <mergeCell ref="A36:J36"/>
    <mergeCell ref="B2:K2"/>
    <mergeCell ref="F11:I11"/>
    <mergeCell ref="A6:J6"/>
    <mergeCell ref="B8:J9"/>
    <mergeCell ref="F12:I12"/>
    <mergeCell ref="F13:I13"/>
    <mergeCell ref="E27:I28"/>
    <mergeCell ref="E29:I29"/>
    <mergeCell ref="B27:D28"/>
    <mergeCell ref="B29:D29"/>
    <mergeCell ref="B24:I25"/>
  </mergeCells>
  <printOptions/>
  <pageMargins left="1.21" right="0.55" top="0.43" bottom="0.39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zoomScalePageLayoutView="0" workbookViewId="0" topLeftCell="A1">
      <selection activeCell="F12" sqref="F12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64.140625" style="0" customWidth="1"/>
    <col min="4" max="4" width="16.8515625" style="0" customWidth="1"/>
    <col min="5" max="5" width="15.8515625" style="0" customWidth="1"/>
    <col min="6" max="6" width="18.7109375" style="0" customWidth="1"/>
  </cols>
  <sheetData>
    <row r="1" spans="4:6" ht="18.75">
      <c r="D1" s="262" t="s">
        <v>457</v>
      </c>
      <c r="E1" s="262"/>
      <c r="F1" s="262"/>
    </row>
    <row r="2" spans="3:6" ht="18.75" customHeight="1">
      <c r="C2" s="262" t="s">
        <v>285</v>
      </c>
      <c r="D2" s="262"/>
      <c r="E2" s="262"/>
      <c r="F2" s="262"/>
    </row>
    <row r="3" spans="4:6" ht="18.75">
      <c r="D3" s="262" t="s">
        <v>179</v>
      </c>
      <c r="E3" s="262"/>
      <c r="F3" s="262"/>
    </row>
    <row r="6" spans="1:6" ht="69.75" customHeight="1">
      <c r="A6" s="285" t="s">
        <v>466</v>
      </c>
      <c r="B6" s="285"/>
      <c r="C6" s="285"/>
      <c r="D6" s="285"/>
      <c r="E6" s="285"/>
      <c r="F6" s="285"/>
    </row>
    <row r="7" spans="1:6" ht="24" customHeight="1" thickBot="1">
      <c r="A7" s="153"/>
      <c r="B7" s="153"/>
      <c r="C7" s="153"/>
      <c r="D7" s="153"/>
      <c r="E7" s="153"/>
      <c r="F7" s="153" t="s">
        <v>21</v>
      </c>
    </row>
    <row r="8" spans="2:6" ht="15" customHeight="1">
      <c r="B8" s="248" t="s">
        <v>20</v>
      </c>
      <c r="C8" s="287" t="s">
        <v>88</v>
      </c>
      <c r="D8" s="279" t="s">
        <v>467</v>
      </c>
      <c r="E8" s="279" t="s">
        <v>90</v>
      </c>
      <c r="F8" s="282" t="s">
        <v>24</v>
      </c>
    </row>
    <row r="9" spans="2:6" ht="15" customHeight="1">
      <c r="B9" s="253"/>
      <c r="C9" s="288"/>
      <c r="D9" s="280"/>
      <c r="E9" s="280"/>
      <c r="F9" s="283"/>
    </row>
    <row r="10" spans="2:6" ht="54" customHeight="1" thickBot="1">
      <c r="B10" s="286"/>
      <c r="C10" s="289"/>
      <c r="D10" s="281"/>
      <c r="E10" s="281"/>
      <c r="F10" s="284"/>
    </row>
    <row r="11" spans="2:6" ht="16.5" thickBot="1">
      <c r="B11" s="185">
        <v>1</v>
      </c>
      <c r="C11" s="120">
        <v>2</v>
      </c>
      <c r="D11" s="94">
        <v>3</v>
      </c>
      <c r="E11" s="188">
        <v>4</v>
      </c>
      <c r="F11" s="188">
        <v>5</v>
      </c>
    </row>
    <row r="12" spans="2:6" ht="16.5" thickBot="1">
      <c r="B12" s="185"/>
      <c r="C12" s="120" t="s">
        <v>458</v>
      </c>
      <c r="D12" s="190">
        <f>D13+D14+D15+D16+D17+D18+D19+D20+D21+D22+D23+D24+D25</f>
        <v>2089.5</v>
      </c>
      <c r="E12" s="190">
        <f>E13+E14+E15+E16+E17+E18+E19+E20+E21+E22+E23+E24+E25</f>
        <v>2067.2000000000003</v>
      </c>
      <c r="F12" s="189">
        <f>E12*100/D12</f>
        <v>98.93275903326156</v>
      </c>
    </row>
    <row r="13" spans="2:6" ht="95.25" thickBot="1">
      <c r="B13" s="185" t="s">
        <v>344</v>
      </c>
      <c r="C13" s="186" t="s">
        <v>459</v>
      </c>
      <c r="D13" s="192">
        <v>164.9</v>
      </c>
      <c r="E13" s="191">
        <v>164.7</v>
      </c>
      <c r="F13" s="189">
        <f aca="true" t="shared" si="0" ref="F13:F25">E13*100/D13</f>
        <v>99.87871437234688</v>
      </c>
    </row>
    <row r="14" spans="2:6" ht="79.5" thickBot="1">
      <c r="B14" s="185" t="s">
        <v>340</v>
      </c>
      <c r="C14" s="186" t="s">
        <v>460</v>
      </c>
      <c r="D14" s="192">
        <v>40</v>
      </c>
      <c r="E14" s="191">
        <v>40</v>
      </c>
      <c r="F14" s="189">
        <f t="shared" si="0"/>
        <v>100</v>
      </c>
    </row>
    <row r="15" spans="2:6" ht="48" thickBot="1">
      <c r="B15" s="185" t="s">
        <v>134</v>
      </c>
      <c r="C15" s="186" t="s">
        <v>345</v>
      </c>
      <c r="D15" s="192">
        <v>7.5</v>
      </c>
      <c r="E15" s="191">
        <v>7.5</v>
      </c>
      <c r="F15" s="189">
        <f t="shared" si="0"/>
        <v>100</v>
      </c>
    </row>
    <row r="16" spans="2:6" ht="48" thickBot="1">
      <c r="B16" s="185" t="s">
        <v>144</v>
      </c>
      <c r="C16" s="186" t="s">
        <v>359</v>
      </c>
      <c r="D16" s="192">
        <v>10</v>
      </c>
      <c r="E16" s="191">
        <v>10</v>
      </c>
      <c r="F16" s="189">
        <f t="shared" si="0"/>
        <v>100</v>
      </c>
    </row>
    <row r="17" spans="2:6" ht="79.5" thickBot="1">
      <c r="B17" s="185" t="s">
        <v>148</v>
      </c>
      <c r="C17" s="186" t="s">
        <v>461</v>
      </c>
      <c r="D17" s="192">
        <v>404</v>
      </c>
      <c r="E17" s="191">
        <v>404</v>
      </c>
      <c r="F17" s="189">
        <f t="shared" si="0"/>
        <v>100</v>
      </c>
    </row>
    <row r="18" spans="2:6" ht="95.25" thickBot="1">
      <c r="B18" s="187">
        <v>6341576</v>
      </c>
      <c r="C18" s="186" t="s">
        <v>462</v>
      </c>
      <c r="D18" s="192">
        <v>163.9</v>
      </c>
      <c r="E18" s="191">
        <v>163.9</v>
      </c>
      <c r="F18" s="189">
        <f t="shared" si="0"/>
        <v>100</v>
      </c>
    </row>
    <row r="19" spans="2:6" ht="48" thickBot="1">
      <c r="B19" s="187">
        <v>6179999</v>
      </c>
      <c r="C19" s="186" t="s">
        <v>361</v>
      </c>
      <c r="D19" s="192">
        <v>140</v>
      </c>
      <c r="E19" s="191">
        <v>140</v>
      </c>
      <c r="F19" s="189">
        <f t="shared" si="0"/>
        <v>100</v>
      </c>
    </row>
    <row r="20" spans="2:6" ht="32.25" thickBot="1">
      <c r="B20" s="185" t="s">
        <v>372</v>
      </c>
      <c r="C20" s="186" t="s">
        <v>371</v>
      </c>
      <c r="D20" s="192">
        <v>213.3</v>
      </c>
      <c r="E20" s="191">
        <v>213.3</v>
      </c>
      <c r="F20" s="189">
        <f t="shared" si="0"/>
        <v>100</v>
      </c>
    </row>
    <row r="21" spans="2:6" ht="32.25" thickBot="1">
      <c r="B21" s="185" t="s">
        <v>155</v>
      </c>
      <c r="C21" s="186" t="s">
        <v>371</v>
      </c>
      <c r="D21" s="192">
        <v>59.5</v>
      </c>
      <c r="E21" s="191">
        <v>59.5</v>
      </c>
      <c r="F21" s="189">
        <f t="shared" si="0"/>
        <v>100</v>
      </c>
    </row>
    <row r="22" spans="2:6" ht="79.5" thickBot="1">
      <c r="B22" s="185" t="s">
        <v>463</v>
      </c>
      <c r="C22" s="186" t="s">
        <v>464</v>
      </c>
      <c r="D22" s="192">
        <v>68</v>
      </c>
      <c r="E22" s="191">
        <v>68</v>
      </c>
      <c r="F22" s="189">
        <f t="shared" si="0"/>
        <v>100</v>
      </c>
    </row>
    <row r="23" spans="2:6" ht="63.75" thickBot="1">
      <c r="B23" s="185" t="s">
        <v>169</v>
      </c>
      <c r="C23" s="186" t="s">
        <v>468</v>
      </c>
      <c r="D23" s="192">
        <v>45.2</v>
      </c>
      <c r="E23" s="191">
        <v>45.2</v>
      </c>
      <c r="F23" s="189">
        <f t="shared" si="0"/>
        <v>100</v>
      </c>
    </row>
    <row r="24" spans="2:6" ht="63.75" thickBot="1">
      <c r="B24" s="185" t="s">
        <v>129</v>
      </c>
      <c r="C24" s="186" t="s">
        <v>330</v>
      </c>
      <c r="D24" s="192">
        <v>20</v>
      </c>
      <c r="E24" s="191">
        <v>19.9</v>
      </c>
      <c r="F24" s="189">
        <f t="shared" si="0"/>
        <v>99.49999999999999</v>
      </c>
    </row>
    <row r="25" spans="2:6" ht="48" thickBot="1">
      <c r="B25" s="185" t="s">
        <v>352</v>
      </c>
      <c r="C25" s="186" t="s">
        <v>465</v>
      </c>
      <c r="D25" s="192">
        <v>753.2</v>
      </c>
      <c r="E25" s="191">
        <v>731.2</v>
      </c>
      <c r="F25" s="189">
        <f t="shared" si="0"/>
        <v>97.07912904938927</v>
      </c>
    </row>
    <row r="29" spans="1:5" s="39" customFormat="1" ht="15.75">
      <c r="A29" s="42" t="s">
        <v>280</v>
      </c>
      <c r="B29" s="147"/>
      <c r="C29" s="43"/>
      <c r="D29" s="43"/>
      <c r="E29" s="43"/>
    </row>
    <row r="30" spans="1:5" s="39" customFormat="1" ht="15.75">
      <c r="A30" s="42" t="s">
        <v>281</v>
      </c>
      <c r="B30" s="147"/>
      <c r="C30" s="43"/>
      <c r="D30" s="43"/>
      <c r="E30" s="42"/>
    </row>
    <row r="31" spans="1:15" s="39" customFormat="1" ht="15.75">
      <c r="A31" s="205" t="s">
        <v>452</v>
      </c>
      <c r="B31" s="205"/>
      <c r="C31" s="205"/>
      <c r="D31" s="205"/>
      <c r="E31" s="205"/>
      <c r="F31" s="205"/>
      <c r="G31" s="205"/>
      <c r="H31" s="205"/>
      <c r="I31" s="205"/>
      <c r="J31" s="205"/>
      <c r="K31" s="64"/>
      <c r="L31" s="64"/>
      <c r="M31" s="64"/>
      <c r="N31" s="64"/>
      <c r="O31" s="64"/>
    </row>
    <row r="32" spans="1:5" s="39" customFormat="1" ht="15.75">
      <c r="A32" s="42"/>
      <c r="B32" s="147"/>
      <c r="C32" s="43"/>
      <c r="D32" s="43"/>
      <c r="E32" s="43"/>
    </row>
    <row r="33" spans="1:5" s="39" customFormat="1" ht="15.75">
      <c r="A33" s="42" t="s">
        <v>282</v>
      </c>
      <c r="B33" s="147"/>
      <c r="C33" s="43"/>
      <c r="D33" s="43"/>
      <c r="E33" s="43"/>
    </row>
    <row r="34" spans="1:5" s="39" customFormat="1" ht="15.75">
      <c r="A34" s="42" t="s">
        <v>281</v>
      </c>
      <c r="B34" s="147"/>
      <c r="C34" s="43"/>
      <c r="D34" s="43"/>
      <c r="E34" s="43"/>
    </row>
    <row r="35" spans="1:10" s="39" customFormat="1" ht="15.75">
      <c r="A35" s="205" t="s">
        <v>453</v>
      </c>
      <c r="B35" s="205"/>
      <c r="C35" s="205"/>
      <c r="D35" s="205"/>
      <c r="E35" s="205"/>
      <c r="F35" s="205"/>
      <c r="G35" s="205"/>
      <c r="H35" s="205"/>
      <c r="I35" s="205"/>
      <c r="J35" s="205"/>
    </row>
  </sheetData>
  <sheetProtection/>
  <mergeCells count="11">
    <mergeCell ref="D8:D10"/>
    <mergeCell ref="E8:E10"/>
    <mergeCell ref="F8:F10"/>
    <mergeCell ref="A31:J31"/>
    <mergeCell ref="A35:J35"/>
    <mergeCell ref="D1:F1"/>
    <mergeCell ref="D3:F3"/>
    <mergeCell ref="A6:F6"/>
    <mergeCell ref="C2:F2"/>
    <mergeCell ref="B8:B10"/>
    <mergeCell ref="C8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85" zoomScaleNormal="85" zoomScalePageLayoutView="0" workbookViewId="0" topLeftCell="A1">
      <selection activeCell="A7" sqref="A7:D7"/>
    </sheetView>
  </sheetViews>
  <sheetFormatPr defaultColWidth="9.140625" defaultRowHeight="15"/>
  <cols>
    <col min="1" max="1" width="21.7109375" style="7" customWidth="1"/>
    <col min="2" max="2" width="23.00390625" style="7" customWidth="1"/>
    <col min="3" max="3" width="29.00390625" style="7" customWidth="1"/>
    <col min="4" max="4" width="27.00390625" style="7" customWidth="1"/>
    <col min="5" max="6" width="9.140625" style="7" customWidth="1"/>
  </cols>
  <sheetData>
    <row r="1" spans="2:9" ht="18.75" customHeight="1">
      <c r="B1" s="262" t="s">
        <v>469</v>
      </c>
      <c r="C1" s="262"/>
      <c r="D1" s="262"/>
      <c r="E1" s="8"/>
      <c r="F1" s="8"/>
      <c r="G1" s="8"/>
      <c r="H1" s="8"/>
      <c r="I1" s="8"/>
    </row>
    <row r="2" spans="2:9" ht="18.75" customHeight="1">
      <c r="B2" s="262" t="s">
        <v>408</v>
      </c>
      <c r="C2" s="262"/>
      <c r="D2" s="262"/>
      <c r="E2" s="8"/>
      <c r="F2" s="8"/>
      <c r="G2" s="8"/>
      <c r="H2" s="8"/>
      <c r="I2" s="8"/>
    </row>
    <row r="3" spans="2:9" ht="18.75" customHeight="1">
      <c r="B3" s="262" t="s">
        <v>179</v>
      </c>
      <c r="C3" s="262"/>
      <c r="D3" s="262"/>
      <c r="E3" s="8"/>
      <c r="F3" s="8"/>
      <c r="G3" s="8"/>
      <c r="H3" s="8"/>
      <c r="I3" s="8"/>
    </row>
    <row r="7" spans="1:9" ht="64.5" customHeight="1">
      <c r="A7" s="290" t="s">
        <v>174</v>
      </c>
      <c r="B7" s="290"/>
      <c r="C7" s="290"/>
      <c r="D7" s="290"/>
      <c r="E7" s="13"/>
      <c r="F7" s="13"/>
      <c r="G7" s="12"/>
      <c r="H7" s="12"/>
      <c r="I7" s="12"/>
    </row>
    <row r="8" ht="18.75">
      <c r="D8" s="18" t="s">
        <v>21</v>
      </c>
    </row>
    <row r="9" ht="19.5" thickBot="1"/>
    <row r="10" spans="1:4" ht="52.5" customHeight="1" thickBot="1">
      <c r="A10" s="193" t="s">
        <v>49</v>
      </c>
      <c r="B10" s="195" t="s">
        <v>467</v>
      </c>
      <c r="C10" s="195" t="s">
        <v>90</v>
      </c>
      <c r="D10" s="196" t="s">
        <v>24</v>
      </c>
    </row>
    <row r="11" spans="1:4" ht="19.5" thickBot="1">
      <c r="A11" s="194" t="s">
        <v>470</v>
      </c>
      <c r="B11" s="195">
        <v>780</v>
      </c>
      <c r="C11" s="195">
        <v>780</v>
      </c>
      <c r="D11" s="196">
        <f>C11*100/B11</f>
        <v>100</v>
      </c>
    </row>
    <row r="12" spans="1:4" ht="57" thickBot="1">
      <c r="A12" s="194" t="s">
        <v>2</v>
      </c>
      <c r="B12" s="195">
        <v>780</v>
      </c>
      <c r="C12" s="195">
        <v>780</v>
      </c>
      <c r="D12" s="196">
        <f>C12*100/B12</f>
        <v>100</v>
      </c>
    </row>
    <row r="16" spans="1:5" s="39" customFormat="1" ht="15.75">
      <c r="A16" s="42" t="s">
        <v>280</v>
      </c>
      <c r="B16" s="147"/>
      <c r="C16" s="43"/>
      <c r="D16" s="43"/>
      <c r="E16" s="43"/>
    </row>
    <row r="17" spans="1:5" s="39" customFormat="1" ht="15.75">
      <c r="A17" s="42" t="s">
        <v>281</v>
      </c>
      <c r="B17" s="147"/>
      <c r="C17" s="43"/>
      <c r="D17" s="43"/>
      <c r="E17" s="42"/>
    </row>
    <row r="18" spans="1:15" s="39" customFormat="1" ht="15.75">
      <c r="A18" s="205" t="s">
        <v>286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64"/>
      <c r="L18" s="64"/>
      <c r="M18" s="64"/>
      <c r="N18" s="64"/>
      <c r="O18" s="64"/>
    </row>
    <row r="19" spans="1:5" s="39" customFormat="1" ht="15.75">
      <c r="A19" s="42"/>
      <c r="B19" s="147"/>
      <c r="C19" s="43"/>
      <c r="D19" s="43"/>
      <c r="E19" s="43"/>
    </row>
    <row r="20" spans="1:5" s="39" customFormat="1" ht="15.75">
      <c r="A20" s="42" t="s">
        <v>282</v>
      </c>
      <c r="B20" s="147"/>
      <c r="C20" s="43"/>
      <c r="D20" s="43"/>
      <c r="E20" s="43"/>
    </row>
    <row r="21" spans="1:5" s="39" customFormat="1" ht="15.75">
      <c r="A21" s="42" t="s">
        <v>281</v>
      </c>
      <c r="B21" s="147"/>
      <c r="C21" s="43"/>
      <c r="D21" s="43"/>
      <c r="E21" s="43"/>
    </row>
    <row r="22" spans="1:10" s="39" customFormat="1" ht="15.75">
      <c r="A22" s="64" t="s">
        <v>287</v>
      </c>
      <c r="B22" s="64"/>
      <c r="C22" s="64"/>
      <c r="D22" s="64"/>
      <c r="E22" s="64"/>
      <c r="F22" s="64"/>
      <c r="G22" s="64"/>
      <c r="H22" s="64"/>
      <c r="I22" s="64"/>
      <c r="J22" s="64"/>
    </row>
  </sheetData>
  <sheetProtection/>
  <mergeCells count="5">
    <mergeCell ref="A18:J18"/>
    <mergeCell ref="B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Комп</cp:lastModifiedBy>
  <cp:lastPrinted>2016-05-16T08:22:23Z</cp:lastPrinted>
  <dcterms:created xsi:type="dcterms:W3CDTF">2012-03-26T11:02:55Z</dcterms:created>
  <dcterms:modified xsi:type="dcterms:W3CDTF">2016-05-23T05:58:27Z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