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30" windowHeight="11700" activeTab="4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  <sheet name="№9" sheetId="9" r:id="rId9"/>
    <sheet name="№10" sheetId="10" r:id="rId10"/>
    <sheet name="№11" sheetId="11" r:id="rId11"/>
  </sheets>
  <definedNames/>
  <calcPr fullCalcOnLoad="1"/>
</workbook>
</file>

<file path=xl/sharedStrings.xml><?xml version="1.0" encoding="utf-8"?>
<sst xmlns="http://schemas.openxmlformats.org/spreadsheetml/2006/main" count="892" uniqueCount="467">
  <si>
    <t>Иные межбюджетные трансферты</t>
  </si>
  <si>
    <t>Библиотеки</t>
  </si>
  <si>
    <t>Культура</t>
  </si>
  <si>
    <t>Благоустройство</t>
  </si>
  <si>
    <t>Коммунальное хозяйство</t>
  </si>
  <si>
    <t>Жилищно-коммунальное хозяйство</t>
  </si>
  <si>
    <t>Национальная экономика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</si>
  <si>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</si>
  <si>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</si>
  <si>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</si>
  <si>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№ п/п</t>
  </si>
  <si>
    <t>Мобилизационная и вневойсковая подготовка</t>
  </si>
  <si>
    <t>в том числе:</t>
  </si>
  <si>
    <t>Итого</t>
  </si>
  <si>
    <t>Код бюджетной классификации</t>
  </si>
  <si>
    <t>(тыс. руб.)</t>
  </si>
  <si>
    <t>Национальная оборона</t>
  </si>
  <si>
    <t>Дорожное хозяйство (дорожные фонды)</t>
  </si>
  <si>
    <t>Процент исполнения годового бюджетного назначения, %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</si>
  <si>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</si>
  <si>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</si>
  <si>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</si>
  <si>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Уплата налогов, сборов и иных платежей</t>
  </si>
  <si>
    <t>Расходы на выплату персоналу казенных учреждений</t>
  </si>
  <si>
    <t>Национальная безопасность и правоохранительная  деятельность</t>
  </si>
  <si>
    <t>Уличное освещение</t>
  </si>
  <si>
    <t>Прочие мероприятия по благоустройству сельских поселений</t>
  </si>
  <si>
    <t>Дома культуры</t>
  </si>
  <si>
    <t>Наименование</t>
  </si>
  <si>
    <t>РЗ</t>
  </si>
  <si>
    <t>ПР</t>
  </si>
  <si>
    <t>01</t>
  </si>
  <si>
    <t>06</t>
  </si>
  <si>
    <t>02</t>
  </si>
  <si>
    <t>04</t>
  </si>
  <si>
    <t>07</t>
  </si>
  <si>
    <t>03</t>
  </si>
  <si>
    <t>09</t>
  </si>
  <si>
    <t>05</t>
  </si>
  <si>
    <t>08</t>
  </si>
  <si>
    <t>Всего расходов</t>
  </si>
  <si>
    <t>1.</t>
  </si>
  <si>
    <t>2.</t>
  </si>
  <si>
    <t>3.</t>
  </si>
  <si>
    <t>4.</t>
  </si>
  <si>
    <t>5.</t>
  </si>
  <si>
    <t>6.</t>
  </si>
  <si>
    <t>Код</t>
  </si>
  <si>
    <t>1 13 02995 10 0000 130</t>
  </si>
  <si>
    <t>2 00 00000 00 0000 000</t>
  </si>
  <si>
    <t>2 07 05000 10 0000 180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</si>
  <si>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</si>
  <si>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</si>
  <si>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Сумма</t>
  </si>
  <si>
    <t>Изменение остатков средств на счетах по учету средств бюджета</t>
  </si>
  <si>
    <t>992 01 05 02 01 10 0000 510</t>
  </si>
  <si>
    <t>№</t>
  </si>
  <si>
    <t>Наименование программы</t>
  </si>
  <si>
    <t xml:space="preserve">Фактическое исполнение </t>
  </si>
  <si>
    <t>Фактическое исполнение</t>
  </si>
  <si>
    <t>Код бюджетной классификации Российской Федерации</t>
  </si>
  <si>
    <t>Увеличение прочих остатков денежных средств бюджетов</t>
  </si>
  <si>
    <t>Приложение № 4</t>
  </si>
  <si>
    <t>1 00 00000 00 0000 000</t>
  </si>
  <si>
    <t>1 11 05035 10 0000 120</t>
  </si>
  <si>
    <t>Главного администратора доходов и источников финансирования дефицита местного бюджета</t>
  </si>
  <si>
    <t>доходов и источников финансирования дефицита местного   бюджета</t>
  </si>
  <si>
    <t>Осуществление внешнего финансового контроля в сельских поселениях</t>
  </si>
  <si>
    <t>Расходы на обеспечение функций муниципальных органов</t>
  </si>
  <si>
    <t>Расходы на выплату персоналу муниципальных органов</t>
  </si>
  <si>
    <t>Обеспечение деятельности администрации муниципального образования</t>
  </si>
  <si>
    <t xml:space="preserve">Обеспечение функционирования администрации </t>
  </si>
  <si>
    <t>Иные закупки товаров, работ и услуг для обеспечения муниципальных нужд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</si>
  <si>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</si>
  <si>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</si>
  <si>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Иные расходы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</si>
  <si>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</si>
  <si>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</si>
  <si>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</si>
  <si>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</si>
  <si>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Субсидии бюджетным учреждениям</t>
  </si>
  <si>
    <t>Наименование  доходов</t>
  </si>
  <si>
    <t>Годовое бюджетное назначение, тыс. руб.</t>
  </si>
  <si>
    <t>Фактическое исполнение, тыс. руб.</t>
  </si>
  <si>
    <t>НАЛОГОВЫЕ И НЕНАЛОГОВЫЕ ДОХОДЫ</t>
  </si>
  <si>
    <t>1 01 00000 00 0000 000</t>
  </si>
  <si>
    <t>Налоги на прибыль, доходы</t>
  </si>
  <si>
    <t xml:space="preserve">1 01 02000 01 0000 110          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</si>
  <si>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</si>
  <si>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</si>
  <si>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</si>
  <si>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</si>
  <si>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</si>
  <si>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на доходы физических лиц с доходов, полученных физическими лицами в соответствии со статьей 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</si>
  <si>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</si>
  <si>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</si>
  <si>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</si>
  <si>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</si>
  <si>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</si>
  <si>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топлево,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</si>
  <si>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</si>
  <si>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</si>
  <si>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</si>
  <si>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</si>
  <si>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</si>
  <si>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бензхин,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</si>
  <si>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1 05 00000 00 0000 000 </t>
  </si>
  <si>
    <t>Налоги на совокупный доход</t>
  </si>
  <si>
    <t xml:space="preserve">1 05 03000 00 0000 110 </t>
  </si>
  <si>
    <t xml:space="preserve">Единый сельскохозяйственный налог </t>
  </si>
  <si>
    <t xml:space="preserve">1 05 03010 01 0000 110 </t>
  </si>
  <si>
    <t>1 06 00000 00 0000 000</t>
  </si>
  <si>
    <t>Налоги на имущество</t>
  </si>
  <si>
    <t xml:space="preserve">1 06 01000 00 0000 110      </t>
  </si>
  <si>
    <t xml:space="preserve">Налог на имущество физических лиц </t>
  </si>
  <si>
    <t xml:space="preserve">1 06 01030 10 0000 110      </t>
  </si>
  <si>
    <t xml:space="preserve">Налог на имущество физических лиц, взимаемый по ставкам, применяемым  к объектам налогообложения, расположенным в границах сельских поселений   </t>
  </si>
  <si>
    <t>106 06000 00 0000 110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</si>
  <si>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</si>
  <si>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</si>
  <si>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</si>
  <si>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</si>
  <si>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</si>
  <si>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</si>
  <si>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</si>
  <si>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</si>
  <si>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</si>
  <si>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</si>
  <si>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</si>
  <si>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</si>
  <si>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</si>
  <si>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</si>
  <si>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1 13 02000 00 0000 00</t>
  </si>
  <si>
    <t>Доходы от компенсации затрат государству</t>
  </si>
  <si>
    <t>1 13 02990 00 0000 130</t>
  </si>
  <si>
    <t xml:space="preserve">Прочие  доходы  от  компенсации затрат государства                       </t>
  </si>
  <si>
    <t xml:space="preserve">Прочие  доходы  от  компенсации затрат бюджетов поселений                       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</si>
  <si>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</si>
  <si>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</si>
  <si>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</si>
  <si>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</si>
  <si>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</si>
  <si>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на выполнение передаваемых полномочий субъектов Российской Федерации</t>
  </si>
  <si>
    <t>2 07 00000 00 0000 000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</si>
  <si>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</si>
  <si>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</si>
  <si>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2 07 05030 10 0000 180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</si>
  <si>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</si>
  <si>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</si>
  <si>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</si>
  <si>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</si>
  <si>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поселений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 </t>
  </si>
  <si>
    <t xml:space="preserve">сельского поселения </t>
  </si>
  <si>
    <t xml:space="preserve">Председатель Совета Вольненского 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</si>
  <si>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 227, 227.1 и 228 Налогового кодекса Российской Федерации</t>
  </si>
  <si>
    <t>Приложение № 1 к решению</t>
  </si>
  <si>
    <t xml:space="preserve">Совета Вольненского сельского поселения Успенского района </t>
  </si>
  <si>
    <t>Приложение № 2 к решению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</si>
  <si>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</si>
  <si>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</si>
  <si>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</si>
  <si>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0104</t>
  </si>
  <si>
    <t>0106</t>
  </si>
  <si>
    <t>Обеспечение деятельности финансовых, налоговых и таможенных органов и органов (финансово – бюджетного) надзора</t>
  </si>
  <si>
    <t>0113</t>
  </si>
  <si>
    <t>0200</t>
  </si>
  <si>
    <t>0203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</si>
  <si>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</si>
  <si>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</si>
  <si>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</si>
  <si>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</si>
  <si>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</si>
  <si>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 xml:space="preserve"> Национальная экономика</t>
  </si>
  <si>
    <t>0409</t>
  </si>
  <si>
    <t>0412</t>
  </si>
  <si>
    <t>Другие вопросы  в области национальной экономики</t>
  </si>
  <si>
    <t>0500</t>
  </si>
  <si>
    <t>0502</t>
  </si>
  <si>
    <t>0503</t>
  </si>
  <si>
    <t>0800</t>
  </si>
  <si>
    <t xml:space="preserve">Культура и кинематография </t>
  </si>
  <si>
    <t>0801</t>
  </si>
  <si>
    <t>Приложение № 3 к решению</t>
  </si>
  <si>
    <t>Перечень и коды
главных администраторов доходов местного бюджета, источников финансирования дефицита местного бюджета, закрепляемые за ними виды (подвиды) доходов местного бюджета и коды классификации  источников финансирования дефицита местного бюджета</t>
  </si>
  <si>
    <t xml:space="preserve">Совет Вольненского сельского поселения Успенского райолна </t>
  </si>
  <si>
    <t>Администрация Вольненского сельского поселения  Успенского района</t>
  </si>
  <si>
    <t>Обеспечение деятельности главы муниципального образования Вольненское сельское поселение Успенского района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</si>
  <si>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</si>
  <si>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Дорожное хозяйство</t>
  </si>
  <si>
    <t>992 01 05 00 00 00 0000 000</t>
  </si>
  <si>
    <t>992 01 05 00 00 00 0000 500</t>
  </si>
  <si>
    <t xml:space="preserve">Увеличение остатков средств бюджетов  </t>
  </si>
  <si>
    <t>992 01 05 02 00 00 0000 500</t>
  </si>
  <si>
    <t>Увеличение прочих остатков средств бюджетов</t>
  </si>
  <si>
    <t>992 01 05 02 01 00 0000 510</t>
  </si>
  <si>
    <t>Увеличение прочих остатков денежных средств бюджетов поселений</t>
  </si>
  <si>
    <t>992 01 05 00 00 00 0000 600</t>
  </si>
  <si>
    <t>Уменьшение остатков средств бюджетов</t>
  </si>
  <si>
    <t>992 01 05 01 00 00 0000 600</t>
  </si>
  <si>
    <t>Уменьшение остатков финансовых резервов бюджетов</t>
  </si>
  <si>
    <t>992 01 05 01 01 00 0000 610</t>
  </si>
  <si>
    <t>Уменьшение остатков денежных средств финансовых резервов</t>
  </si>
  <si>
    <t>992 01 05 01 01 10 0000 610</t>
  </si>
  <si>
    <t>Уменьшение остатков денежных средств финансовых резервов бюджетов поселений</t>
  </si>
  <si>
    <t>Резервные фонды</t>
  </si>
  <si>
    <t>Приложение № 10  к решению</t>
  </si>
  <si>
    <t xml:space="preserve"> Совета Вольненского сельского поселения Успенского района </t>
  </si>
  <si>
    <t>Приложение № 5 к решению</t>
  </si>
  <si>
    <t>(тыс. рублей)</t>
  </si>
  <si>
    <t>Бюджетные кредиты, привлеченные в местный бюджет от других бюджетов бюджетной системы  Российской Федерации, всего</t>
  </si>
  <si>
    <t xml:space="preserve">      в том числе:</t>
  </si>
  <si>
    <t xml:space="preserve">      привлечение </t>
  </si>
  <si>
    <t>погашение основной суммы долга</t>
  </si>
  <si>
    <t>Приложение № 6 к решению</t>
  </si>
  <si>
    <t>п/п</t>
  </si>
  <si>
    <t>Направ</t>
  </si>
  <si>
    <t>ление</t>
  </si>
  <si>
    <t>(цель) гарантии</t>
  </si>
  <si>
    <t>рования</t>
  </si>
  <si>
    <t>Категории</t>
  </si>
  <si>
    <t>принци</t>
  </si>
  <si>
    <t>палов</t>
  </si>
  <si>
    <t>Общий</t>
  </si>
  <si>
    <t xml:space="preserve"> объем гарантий,</t>
  </si>
  <si>
    <t>тыс.</t>
  </si>
  <si>
    <t>рублей</t>
  </si>
  <si>
    <t>Условия предоставления</t>
  </si>
  <si>
    <t>гарантий</t>
  </si>
  <si>
    <t>наличие</t>
  </si>
  <si>
    <t xml:space="preserve"> права регрессного требования</t>
  </si>
  <si>
    <t>анализ</t>
  </si>
  <si>
    <t>финансового состояния принципала</t>
  </si>
  <si>
    <t>предоставление</t>
  </si>
  <si>
    <t>обеспечения</t>
  </si>
  <si>
    <t>исполнения</t>
  </si>
  <si>
    <t>обязательств</t>
  </si>
  <si>
    <t>принципала</t>
  </si>
  <si>
    <t>перед гарантом</t>
  </si>
  <si>
    <t>иные</t>
  </si>
  <si>
    <t>условия</t>
  </si>
  <si>
    <t xml:space="preserve">        </t>
  </si>
  <si>
    <t>Бюджетные ассигнования на исполнение муниципальных гарантий Вольненского сельского поселения Успенского района по возможным гарантийным случаям</t>
  </si>
  <si>
    <t>За счет источников финансирования дефицита местного бюджета</t>
  </si>
  <si>
    <t>Приложение № 7 к решению</t>
  </si>
  <si>
    <t>Объем, тыс. руб.</t>
  </si>
  <si>
    <t xml:space="preserve">Совета Вольненского сельского поселения  Успенского района </t>
  </si>
  <si>
    <t xml:space="preserve">к решению Совета Вольненского сельского поселения Успенского района </t>
  </si>
  <si>
    <t>Приложение № 8 к решению</t>
  </si>
  <si>
    <t xml:space="preserve">Муниципальные  программы поселения – всего </t>
  </si>
  <si>
    <t>Годовое бюджетное назначение</t>
  </si>
  <si>
    <t>Приложение № 9 к решению</t>
  </si>
  <si>
    <t>Всего</t>
  </si>
  <si>
    <t>Успенского района</t>
  </si>
  <si>
    <t>6. Численность работников органов местного самоуправления –  3,5 шт. ед.</t>
  </si>
  <si>
    <t xml:space="preserve">В том числе: </t>
  </si>
  <si>
    <t>МБУ ВПБ – 3,0 шт. ед.</t>
  </si>
  <si>
    <t>В том числе:</t>
  </si>
  <si>
    <t>Приложение № 11</t>
  </si>
  <si>
    <t xml:space="preserve">к  решению Совета  Вольненского сельского поселения    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</si>
  <si>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</si>
  <si>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</si>
  <si>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</si>
  <si>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Прочие доходы от компенсации затрат бюджетов сельских поселений</t>
  </si>
  <si>
    <t>Доходы от сдачи в аренду имущества, находящегося в оперативном управлении сельских поселений или созданных ими учреждений  (за исключением имущества муниципальных бюджетных и автономных учреждений)</t>
  </si>
  <si>
    <t>Налог на имущество физических лиц, взымаемый по ставкам, применяемым к объектам налогообложения, расположенным в границах сельских поселений</t>
  </si>
  <si>
    <t xml:space="preserve">Субвенции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</si>
  <si>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</si>
  <si>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Прочие субсидии </t>
  </si>
  <si>
    <t xml:space="preserve">Дотации бюджетам сельских поселений на выравнивание бюджетной обеспеченности </t>
  </si>
  <si>
    <t>1 16 00000 00 0000 000</t>
  </si>
  <si>
    <t>Штрафы, санкции, возмещение ущерба</t>
  </si>
  <si>
    <t>0111</t>
  </si>
  <si>
    <t>68 1 01 00005</t>
  </si>
  <si>
    <t>66 1 01 00005</t>
  </si>
  <si>
    <t>69 1 03 00005</t>
  </si>
  <si>
    <t>69 1 04 00005</t>
  </si>
  <si>
    <t>69 1 07 00005</t>
  </si>
  <si>
    <t>52 7 03 00005</t>
  </si>
  <si>
    <t>КЦСР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</si>
  <si>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</si>
  <si>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</si>
  <si>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</si>
  <si>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</si>
  <si>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50 0 00 00000</t>
  </si>
  <si>
    <t>50 1 00 00000</t>
  </si>
  <si>
    <t>50 1 00 00190</t>
  </si>
  <si>
    <t>52 0 00 00000</t>
  </si>
  <si>
    <t>52 1 00 00000</t>
  </si>
  <si>
    <t>Расходы на обеспечения функций муниципальных органов</t>
  </si>
  <si>
    <t>52 1 00 00190</t>
  </si>
  <si>
    <t>Осуществление отдельных полномочий Российской Федерации и государственных полномочий Краснодарского края</t>
  </si>
  <si>
    <t>52 2 00 00000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</si>
  <si>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</si>
  <si>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52 2 00 60190</t>
  </si>
  <si>
    <t>Обеспечение деятельности администрации  муниципальго образования</t>
  </si>
  <si>
    <t>Фтинансовое обеспечение непредвиденных расходов</t>
  </si>
  <si>
    <t>52 3 00 00000</t>
  </si>
  <si>
    <t>Резервный фонд администрации муниципального образования</t>
  </si>
  <si>
    <t>52 3 00 10490</t>
  </si>
  <si>
    <t>Резервные средства</t>
  </si>
  <si>
    <t>Обеспечение деятельности муниципальных учреждений</t>
  </si>
  <si>
    <t>52 5 00 00000</t>
  </si>
  <si>
    <t>52 5 00 00590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</si>
  <si>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</si>
  <si>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</si>
  <si>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</si>
  <si>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52 6 01 00000</t>
  </si>
  <si>
    <t>52 6 01 00001</t>
  </si>
  <si>
    <t xml:space="preserve">Прочие расходы муниципального образования </t>
  </si>
  <si>
    <t>52 7 00 00000</t>
  </si>
  <si>
    <t>Оплата членских взносов в СМО КК</t>
  </si>
  <si>
    <t>52 7 00 09970</t>
  </si>
  <si>
    <t>52 7 01 00000</t>
  </si>
  <si>
    <t>52 7 01 00590</t>
  </si>
  <si>
    <t>52 7 03 00000</t>
  </si>
  <si>
    <t>Реализация мероприятий программы</t>
  </si>
  <si>
    <t xml:space="preserve">Обеспечение деятельности администрации муниципального образования </t>
  </si>
  <si>
    <t>Осуществление первичного воинского учета на территориях, где отсутствуют военные комиссары</t>
  </si>
  <si>
    <t>52 2 00 51180</t>
  </si>
  <si>
    <t>Иные вопросы местного значения</t>
  </si>
  <si>
    <t>69 0 00 00000</t>
  </si>
  <si>
    <t>Оказание поддержки гражданам и их объединениям, учавствующим в охране общественного порядка, создание условий для деятельности народных дружин</t>
  </si>
  <si>
    <t>68 0 00 00000</t>
  </si>
  <si>
    <t>68 1 00 00000</t>
  </si>
  <si>
    <t xml:space="preserve">Компенсационные выплаты руководителю комиссии по охране правопорядка и  членам комиссии по охране правопорядка </t>
  </si>
  <si>
    <t>68 1 01 00000</t>
  </si>
  <si>
    <t>53 0 00 00000</t>
  </si>
  <si>
    <t>53 2 00 00000</t>
  </si>
  <si>
    <t>53 2 00 15430</t>
  </si>
  <si>
    <t>Другие вопросы в области национальной экономики</t>
  </si>
  <si>
    <t>Обеспечение деятельности администраци муниципального образования</t>
  </si>
  <si>
    <t>52 7 02 00000</t>
  </si>
  <si>
    <t>52 7 02 00590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</si>
  <si>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</si>
  <si>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66 0 00 00000</t>
  </si>
  <si>
    <t xml:space="preserve">Развитие субъектов малого и среднего предпринимательства в Вольненском сельском поселении Успенского района </t>
  </si>
  <si>
    <t>66 1 00 00000</t>
  </si>
  <si>
    <t>66 1 01 00000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</si>
  <si>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</si>
  <si>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69 1 00 00000</t>
  </si>
  <si>
    <t>69 1 03 00000</t>
  </si>
  <si>
    <t>69 1 04 00000</t>
  </si>
  <si>
    <t>69 1 07 00000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</si>
  <si>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</si>
  <si>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64 0 00 00000</t>
  </si>
  <si>
    <t>Освещение улиц</t>
  </si>
  <si>
    <t>64 1 00 00000</t>
  </si>
  <si>
    <t>64 1 01 00000</t>
  </si>
  <si>
    <t>Решение вопросов местного значения</t>
  </si>
  <si>
    <t>64 1 01 00002</t>
  </si>
  <si>
    <t>64 5 00 00000</t>
  </si>
  <si>
    <t>64 5 00 00002</t>
  </si>
  <si>
    <t>Организация сбора и вывоза бытовых отходов и мусора</t>
  </si>
  <si>
    <t>69 В 00 00000</t>
  </si>
  <si>
    <t>Решение иных вопросов местного значения</t>
  </si>
  <si>
    <t>69 В 00 00003</t>
  </si>
  <si>
    <t>Создание условий для организации досуга и обеспечения жителей поселения услугами организаций культуры</t>
  </si>
  <si>
    <t>61 0 00 00000</t>
  </si>
  <si>
    <t>Совершенствование деятельности учреждений культуры по предоставлению муниципальных услуг</t>
  </si>
  <si>
    <t>61 1 00 00000</t>
  </si>
  <si>
    <t>61 1 01 00000</t>
  </si>
  <si>
    <t>Расходы на обеспечение деятельности (оказание услуг) государственных учреждений</t>
  </si>
  <si>
    <t>61 1 01 00590</t>
  </si>
  <si>
    <t>61 1 02 00000</t>
  </si>
  <si>
    <t>61 1 02 00590</t>
  </si>
  <si>
    <t>61 2 00 00000</t>
  </si>
  <si>
    <t>МКУ ВПЦБ – 5,5 шт. ед.</t>
  </si>
  <si>
    <t>Успенского  района                                                                                         А.И. Качура</t>
  </si>
  <si>
    <t>1 14 02053 10 0000 440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</si>
  <si>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запасовпо указанному имуществу </t>
  </si>
  <si>
    <t>1 14 00000 00 0000 000</t>
  </si>
  <si>
    <t>1 14 02000 00 0000 000</t>
  </si>
  <si>
    <t>1 14 02050 10 0000 440</t>
  </si>
  <si>
    <t>Доходы от продажи материальных и нематериальных актиов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</si>
  <si>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</si>
  <si>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1 16 9000 00 0000 140</t>
  </si>
  <si>
    <t>Прочие поступления от денежных взысканий (штрафов) и иных сумм возмещения ущерба</t>
  </si>
  <si>
    <t>1 16 90050 10 0000 140</t>
  </si>
  <si>
    <t>Прочие поступления от денежных взысканий (штрафов) и иных сумм возмещения ущерба, перечисляемые в бюджеты сельских поселений</t>
  </si>
  <si>
    <t>Муниципальная программа по реализации развития территориального общественного самоуправления  в Вольненского сельского поселения Успенского района на 2017 год</t>
  </si>
  <si>
    <t>Вед омс тво</t>
  </si>
  <si>
    <t>КВР</t>
  </si>
  <si>
    <t>Муниципальная программа "Укрепление правопорядка и усиление борьбы с преступностью на территории Вольненского сельского поселения Успенского района на 2017 год"</t>
  </si>
  <si>
    <t>Муниципальная программа развития субъектов малого и среднего предпринимательствав Вольненском сельском поселении Успенского района  на 2017 год</t>
  </si>
  <si>
    <t>Успенского района                                                                                          Т.Ю. Бондаренко</t>
  </si>
  <si>
    <t>Успенского района                                                                                         Т.Ю. Бондаренко</t>
  </si>
  <si>
    <t>Успенского района                                                                             Т.Ю. Бондаренко</t>
  </si>
  <si>
    <t xml:space="preserve">Глава Вольненского </t>
  </si>
  <si>
    <t>от _________________2019 г. №_____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</si>
  <si>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</si>
  <si>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2 18 60010 10 0000 151</t>
  </si>
  <si>
    <t>2 02 35118 10 0000 151</t>
  </si>
  <si>
    <t>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</si>
  <si>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</si>
  <si>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2 02 29999 10 0000151</t>
  </si>
  <si>
    <t>2 18 00000 10 0000 151</t>
  </si>
  <si>
    <t>Субвенции бюджетам  сельских поселений на выполнение передаваемых полномочий субъектов Российской Федерации</t>
  </si>
  <si>
    <t>2 02 30024 00 0000 151</t>
  </si>
  <si>
    <t>2 02 35118 00 0000 151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</si>
  <si>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</si>
  <si>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2 02 29999 100000 151</t>
  </si>
  <si>
    <t>2 02 29999 00 0000 151</t>
  </si>
  <si>
    <t>2 02 20000 00 0000 151</t>
  </si>
  <si>
    <t>2 02 30000 00 0000 151</t>
  </si>
  <si>
    <t>2 02 15001 10 0000 151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</si>
  <si>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</si>
  <si>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Дотации бюджетам бюджетной системы Российской Федерации </t>
  </si>
  <si>
    <t>2 02 10000 00 0000 151</t>
  </si>
  <si>
    <t>2 02 15001 00 0000 151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</si>
  <si>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</si>
  <si>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</si>
  <si>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r>
      <t>от</t>
    </r>
    <r>
      <rPr>
        <sz val="14"/>
        <rFont val="Times New Roman"/>
        <family val="1"/>
      </rPr>
      <t xml:space="preserve"> _________________</t>
    </r>
    <r>
      <rPr>
        <sz val="12"/>
        <rFont val="Times New Roman"/>
        <family val="1"/>
      </rPr>
      <t>2019г. №</t>
    </r>
    <r>
      <rPr>
        <sz val="14"/>
        <rFont val="Times New Roman"/>
        <family val="1"/>
      </rPr>
      <t>_____</t>
    </r>
  </si>
  <si>
    <t>0107</t>
  </si>
  <si>
    <t>Обеспечение проведения выборов и референдумов</t>
  </si>
  <si>
    <t>от _________________2019г. №_____</t>
  </si>
  <si>
    <t>Распределение бюджетных ассигнований по разделам и подразделам, 
целевым статьям и видам расходов в ведомственной структуре расходов бюджета в 2018 году</t>
  </si>
  <si>
    <t>Распределение бюджетных ассигнований по  разделам и подразделам  классификации расходов бюджета в 2018 году</t>
  </si>
  <si>
    <t xml:space="preserve">Объем поступлений доходов в местный бюджет  по кодам видов (подвидов) доходов и классификации операций сектора государственного управления, относящихся к доходам бюджетов, в 2018 году </t>
  </si>
  <si>
    <t>61 2 00 S0120</t>
  </si>
  <si>
    <t>Поэтапное повышение уровня средней заработной платы работников муниципальных учреждений культуры, искусства и кинематографии (осуществление выплат стимулирующего характера отдельным категориям работников, муниципальных бюджетных учреждений культуры, искусства и кинематографии муниципального образования Успенский район)</t>
  </si>
  <si>
    <t>Муниципальная программа «Развитие культуры в  Вольненском сельском поселении Успенского района» на 2018 год</t>
  </si>
  <si>
    <t>Муниципальная  программа антикризисных мер в жилищно – коммунальном хозяйстве Вольненского сельского поселения Успенского района на 2018 год</t>
  </si>
  <si>
    <t>Муниципальная  программа «Развитие водоснабжения Вольненского сельского поселения Успенского района» на 2018 год</t>
  </si>
  <si>
    <t>Муниципальная  программа «Газификация Вольненского сельского поселения Успенского района» на 2018 год</t>
  </si>
  <si>
    <t>53 5 00 S2440</t>
  </si>
  <si>
    <t>53 5 00 00000</t>
  </si>
  <si>
    <t>Капитальный ремонт и ремонт автомобильных дорог общего пользования местного значения</t>
  </si>
  <si>
    <t>Муниципальная программа «Строительство, реконструкция, капитальный ремонт и ремонт автомобильных дорог общего пользования метного значения на территории Краснодарского края на 2018 год» Вольненского сельского поселения Успенского района</t>
  </si>
  <si>
    <t>52 4 01 00190</t>
  </si>
  <si>
    <t>52 4 01 00000</t>
  </si>
  <si>
    <t>52 4 00 00000</t>
  </si>
  <si>
    <t>Организационное и материально-техническое обеспечение подготовки и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</si>
  <si>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</t>
  </si>
  <si>
    <t>Глава Вольненского</t>
  </si>
  <si>
    <t xml:space="preserve">Программа
муниципальных  внутренних заимствований
Вольненского сельского поселения Успенского района  в 2018 году
</t>
  </si>
  <si>
    <t>Раздел 2.  Общий объем бюджетных ассигнований, предусмотренных на исполнение муниципальных гарантий  Вольненского сельского поселения Успенского района по возможным гарантийным случаям, в 2018 году</t>
  </si>
  <si>
    <t>Раздел 1. Перечень подлежащих предоставлению муниципальных гарантий Вольненского  сельского поселения Успенского района в 2018 году</t>
  </si>
  <si>
    <t xml:space="preserve"> Программа муниципальных гарантий Вольненского сельского поселения Успенского района в валюте Российской Федерации за 2018  год</t>
  </si>
  <si>
    <t>от ______________2019г. №_____</t>
  </si>
  <si>
    <t xml:space="preserve">Перечень муниципальных программ Вольненского сельского поселения 
Успенского района предусмотренных к финансированию
из местного бюджета в 2018 году
</t>
  </si>
  <si>
    <t>Муниципальная программа по реализации развития территориального общественного самоуправления  в Вольненского сельского поселения Успенского района на 2018 год</t>
  </si>
  <si>
    <t>Муниципальная программа  антикризисных мер в жилищно – коммунальном хозяйстве Вольненского сельского поселения Успенского района на 2018 год</t>
  </si>
  <si>
    <t xml:space="preserve">Муниципальная программа «Развитие водоснабжения Вольненского сельского поселения Успенского района» на 2018 год </t>
  </si>
  <si>
    <t xml:space="preserve">Муниципальная программа «Газификация Вольненского сельского поселения Успенского района» на 2018 год </t>
  </si>
  <si>
    <t>Муниципальная программа развития субъектов малого и среднего предпринимательства в Вольненском сельском поселении Успенского района на 2018 год</t>
  </si>
  <si>
    <t>Муниципальная  программа «Укрепление правопорядка и усиление борьбы с преступностью на территории Вольненского сельского поселения Успенского района» на 2018 год</t>
  </si>
  <si>
    <t xml:space="preserve">61 2 00 S0120                  </t>
  </si>
  <si>
    <t>Объем межбюджетных трансфертов, предоставляемых другим бюджетам бюджетной системы Российской Федерации в 2018 году</t>
  </si>
  <si>
    <t>Отчет об использовании средств резервного фонда Успенского сельского поселения Успенского района в 2018 году</t>
  </si>
  <si>
    <t>от ______________ №___</t>
  </si>
  <si>
    <t>Информация об исполнении бюджета Вольненского сельского поселения Успенского района, о численности муниципальных служащих органов местного самоуправления, работников муниципальных учреждений  и затрат на их денежное содержание  за  2018 год</t>
  </si>
  <si>
    <t>1 .Общий объём доходов в сумме –30389,4 тыс. руб.;</t>
  </si>
  <si>
    <t>2. Общий объём расходов в сумме – 29680,3 тыс. руб.;</t>
  </si>
  <si>
    <t>3. Профицит местного бюджета в сумме – 709,1 тыс. руб.;</t>
  </si>
  <si>
    <t>Наименование главного администратора доходов и источников финансирования профицита местного бюджета</t>
  </si>
  <si>
    <t xml:space="preserve">Источники финансирования  профицита бюджетов – всего </t>
  </si>
  <si>
    <t>Источники  финансированияпрофицита бюджета по кодам классификации источников профицита бюджета в 2018 году</t>
  </si>
  <si>
    <t>4. Остаток средств резервного фонда – 1,0 тыс. руб.</t>
  </si>
  <si>
    <t>5.Численность муниципальных служащих органов местного  самоуправления – 5,5 шт. ед.</t>
  </si>
  <si>
    <t>7. Численность работников муниципальных учреждений – 23,5 шт. ед.</t>
  </si>
  <si>
    <t>МБУ Марьинский СДК – 15,0 шт. ед.</t>
  </si>
  <si>
    <t>Затраты  на  денежное содержание  муниципальных  служащих  –  2484,6 тыс. руб.</t>
  </si>
  <si>
    <t>Затраты на денежное содержание работников органов местного самоуправления – 588,8 тыс. руб.</t>
  </si>
  <si>
    <t>Затраты на денежное содержание работников муниципальных учреждений – 6909,2 тыс. руб.</t>
  </si>
  <si>
    <t>МКУ ВПЦБ – 1676,2 тыс. руб.</t>
  </si>
  <si>
    <t>МБУ Марьинский СДК – 4021,2 тыс. руб.</t>
  </si>
  <si>
    <t>МБУ ВПБ – 1211,8 тыс. руб.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</si>
</sst>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;[Red]\-#,##0.000;0.000"/>
    <numFmt numFmtId="189" formatCode="#,##0.0"/>
    <numFmt numFmtId="190" formatCode="_-* #,##0.0_р_._-;\-* #,##0.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_р_._-;\-* #,##0.0_р_._-;_-* &quot;-&quot;?_р_._-;_-@_-"/>
    <numFmt numFmtId="195" formatCode="#,##0.000"/>
    <numFmt numFmtId="196" formatCode="&quot;&quot;###,##0.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sz val="1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3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49" fontId="3" fillId="0" borderId="0" xfId="53" applyNumberFormat="1" applyFont="1">
      <alignment/>
      <protection/>
    </xf>
    <xf numFmtId="0" fontId="3" fillId="0" borderId="0" xfId="53" applyFont="1" applyAlignment="1" applyProtection="1">
      <alignment/>
      <protection hidden="1"/>
    </xf>
    <xf numFmtId="0" fontId="3" fillId="0" borderId="0" xfId="53" applyFont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>
      <alignment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Alignment="1">
      <alignment/>
    </xf>
    <xf numFmtId="0" fontId="3" fillId="0" borderId="0" xfId="53" applyFont="1" applyAlignment="1" applyProtection="1">
      <alignment horizontal="right" vertical="center" wrapText="1"/>
      <protection hidden="1"/>
    </xf>
    <xf numFmtId="183" fontId="0" fillId="0" borderId="0" xfId="0" applyNumberFormat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justify"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11" xfId="0" applyFont="1" applyBorder="1" applyAlignment="1">
      <alignment horizontal="center" vertical="center" wrapText="1"/>
    </xf>
    <xf numFmtId="183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Alignment="1">
      <alignment horizontal="center"/>
    </xf>
    <xf numFmtId="0" fontId="59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61" fillId="0" borderId="13" xfId="0" applyFont="1" applyBorder="1" applyAlignment="1">
      <alignment wrapText="1"/>
    </xf>
    <xf numFmtId="0" fontId="62" fillId="0" borderId="13" xfId="0" applyFont="1" applyBorder="1" applyAlignment="1">
      <alignment wrapText="1"/>
    </xf>
    <xf numFmtId="0" fontId="60" fillId="0" borderId="14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0" fillId="0" borderId="1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183" fontId="5" fillId="0" borderId="0" xfId="0" applyNumberFormat="1" applyFont="1" applyAlignment="1">
      <alignment/>
    </xf>
    <xf numFmtId="183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Fill="1">
      <alignment/>
      <protection/>
    </xf>
    <xf numFmtId="0" fontId="5" fillId="0" borderId="0" xfId="53" applyFont="1" applyAlignment="1" applyProtection="1">
      <alignment horizontal="right" vertical="center" wrapText="1"/>
      <protection hidden="1"/>
    </xf>
    <xf numFmtId="0" fontId="5" fillId="0" borderId="0" xfId="53" applyFont="1" applyAlignment="1" applyProtection="1">
      <alignment vertical="center" wrapText="1"/>
      <protection hidden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83" fontId="0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14" xfId="0" applyFont="1" applyBorder="1" applyAlignment="1">
      <alignment wrapText="1"/>
    </xf>
    <xf numFmtId="183" fontId="61" fillId="0" borderId="13" xfId="0" applyNumberFormat="1" applyFont="1" applyBorder="1" applyAlignment="1">
      <alignment horizontal="center" wrapText="1"/>
    </xf>
    <xf numFmtId="2" fontId="61" fillId="0" borderId="13" xfId="0" applyNumberFormat="1" applyFont="1" applyBorder="1" applyAlignment="1">
      <alignment horizontal="center" wrapText="1"/>
    </xf>
    <xf numFmtId="0" fontId="62" fillId="0" borderId="14" xfId="0" applyFont="1" applyBorder="1" applyAlignment="1">
      <alignment wrapText="1"/>
    </xf>
    <xf numFmtId="183" fontId="62" fillId="0" borderId="13" xfId="0" applyNumberFormat="1" applyFont="1" applyBorder="1" applyAlignment="1">
      <alignment horizontal="center" wrapText="1"/>
    </xf>
    <xf numFmtId="2" fontId="62" fillId="0" borderId="13" xfId="0" applyNumberFormat="1" applyFont="1" applyBorder="1" applyAlignment="1">
      <alignment horizontal="center" wrapText="1"/>
    </xf>
    <xf numFmtId="0" fontId="60" fillId="0" borderId="14" xfId="0" applyFont="1" applyBorder="1" applyAlignment="1">
      <alignment wrapText="1"/>
    </xf>
    <xf numFmtId="183" fontId="60" fillId="0" borderId="13" xfId="0" applyNumberFormat="1" applyFont="1" applyBorder="1" applyAlignment="1">
      <alignment horizontal="center"/>
    </xf>
    <xf numFmtId="183" fontId="60" fillId="0" borderId="13" xfId="0" applyNumberFormat="1" applyFont="1" applyBorder="1" applyAlignment="1">
      <alignment horizontal="center" wrapText="1"/>
    </xf>
    <xf numFmtId="2" fontId="60" fillId="0" borderId="13" xfId="0" applyNumberFormat="1" applyFont="1" applyBorder="1" applyAlignment="1">
      <alignment horizontal="center" wrapText="1"/>
    </xf>
    <xf numFmtId="183" fontId="62" fillId="0" borderId="13" xfId="0" applyNumberFormat="1" applyFont="1" applyBorder="1" applyAlignment="1">
      <alignment horizontal="center"/>
    </xf>
    <xf numFmtId="0" fontId="62" fillId="0" borderId="14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4" xfId="0" applyFont="1" applyBorder="1" applyAlignment="1">
      <alignment/>
    </xf>
    <xf numFmtId="183" fontId="60" fillId="0" borderId="0" xfId="0" applyNumberFormat="1" applyFont="1" applyAlignment="1">
      <alignment/>
    </xf>
    <xf numFmtId="2" fontId="60" fillId="0" borderId="0" xfId="0" applyNumberFormat="1" applyFont="1" applyAlignment="1">
      <alignment/>
    </xf>
    <xf numFmtId="0" fontId="60" fillId="0" borderId="13" xfId="42" applyFont="1" applyBorder="1" applyAlignment="1" applyProtection="1">
      <alignment vertical="top" wrapText="1"/>
      <protection/>
    </xf>
    <xf numFmtId="0" fontId="63" fillId="0" borderId="15" xfId="0" applyFont="1" applyBorder="1" applyAlignment="1">
      <alignment vertical="top" wrapText="1"/>
    </xf>
    <xf numFmtId="49" fontId="63" fillId="0" borderId="16" xfId="0" applyNumberFormat="1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65" fillId="0" borderId="16" xfId="0" applyFont="1" applyBorder="1" applyAlignment="1">
      <alignment vertical="top" wrapText="1"/>
    </xf>
    <xf numFmtId="2" fontId="65" fillId="0" borderId="16" xfId="0" applyNumberFormat="1" applyFont="1" applyBorder="1" applyAlignment="1">
      <alignment vertical="top" wrapText="1"/>
    </xf>
    <xf numFmtId="0" fontId="66" fillId="0" borderId="14" xfId="0" applyFont="1" applyBorder="1" applyAlignment="1">
      <alignment vertical="top" wrapText="1"/>
    </xf>
    <xf numFmtId="49" fontId="66" fillId="0" borderId="13" xfId="0" applyNumberFormat="1" applyFont="1" applyBorder="1" applyAlignment="1">
      <alignment vertical="top" wrapText="1"/>
    </xf>
    <xf numFmtId="0" fontId="66" fillId="0" borderId="13" xfId="0" applyFont="1" applyBorder="1" applyAlignment="1">
      <alignment vertical="top" wrapText="1"/>
    </xf>
    <xf numFmtId="183" fontId="66" fillId="0" borderId="13" xfId="0" applyNumberFormat="1" applyFont="1" applyBorder="1" applyAlignment="1">
      <alignment horizontal="center" wrapText="1"/>
    </xf>
    <xf numFmtId="2" fontId="66" fillId="0" borderId="13" xfId="0" applyNumberFormat="1" applyFont="1" applyBorder="1" applyAlignment="1">
      <alignment horizontal="center" wrapText="1"/>
    </xf>
    <xf numFmtId="0" fontId="63" fillId="0" borderId="13" xfId="0" applyFont="1" applyBorder="1" applyAlignment="1">
      <alignment vertical="top" wrapText="1"/>
    </xf>
    <xf numFmtId="183" fontId="63" fillId="0" borderId="13" xfId="0" applyNumberFormat="1" applyFont="1" applyBorder="1" applyAlignment="1">
      <alignment horizontal="center" wrapText="1"/>
    </xf>
    <xf numFmtId="2" fontId="63" fillId="0" borderId="13" xfId="0" applyNumberFormat="1" applyFont="1" applyBorder="1" applyAlignment="1">
      <alignment horizontal="center" wrapText="1"/>
    </xf>
    <xf numFmtId="0" fontId="63" fillId="0" borderId="13" xfId="0" applyFont="1" applyBorder="1" applyAlignment="1">
      <alignment wrapText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3" fillId="0" borderId="0" xfId="53" applyFont="1" applyAlignment="1">
      <alignment wrapText="1"/>
      <protection/>
    </xf>
    <xf numFmtId="0" fontId="63" fillId="0" borderId="12" xfId="0" applyNumberFormat="1" applyFont="1" applyBorder="1" applyAlignment="1">
      <alignment horizontal="right" vertical="center"/>
    </xf>
    <xf numFmtId="2" fontId="63" fillId="0" borderId="12" xfId="0" applyNumberFormat="1" applyFont="1" applyBorder="1" applyAlignment="1">
      <alignment horizontal="center" vertical="center"/>
    </xf>
    <xf numFmtId="0" fontId="66" fillId="0" borderId="13" xfId="0" applyFont="1" applyBorder="1" applyAlignment="1">
      <alignment wrapText="1"/>
    </xf>
    <xf numFmtId="0" fontId="63" fillId="0" borderId="14" xfId="0" applyFont="1" applyBorder="1" applyAlignment="1">
      <alignment wrapText="1"/>
    </xf>
    <xf numFmtId="0" fontId="63" fillId="0" borderId="17" xfId="0" applyFont="1" applyBorder="1" applyAlignment="1">
      <alignment vertical="top" wrapText="1"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center" wrapText="1"/>
    </xf>
    <xf numFmtId="0" fontId="63" fillId="0" borderId="18" xfId="0" applyFont="1" applyBorder="1" applyAlignment="1">
      <alignment/>
    </xf>
    <xf numFmtId="0" fontId="63" fillId="0" borderId="15" xfId="0" applyFont="1" applyBorder="1" applyAlignment="1">
      <alignment wrapText="1"/>
    </xf>
    <xf numFmtId="0" fontId="63" fillId="0" borderId="16" xfId="0" applyFont="1" applyBorder="1" applyAlignment="1">
      <alignment wrapText="1"/>
    </xf>
    <xf numFmtId="2" fontId="58" fillId="0" borderId="12" xfId="0" applyNumberFormat="1" applyFont="1" applyBorder="1" applyAlignment="1">
      <alignment horizontal="center" vertical="center"/>
    </xf>
    <xf numFmtId="183" fontId="65" fillId="0" borderId="13" xfId="0" applyNumberFormat="1" applyFont="1" applyBorder="1" applyAlignment="1">
      <alignment horizontal="center" wrapText="1"/>
    </xf>
    <xf numFmtId="0" fontId="63" fillId="0" borderId="14" xfId="0" applyFont="1" applyBorder="1" applyAlignment="1">
      <alignment wrapText="1"/>
    </xf>
    <xf numFmtId="0" fontId="58" fillId="0" borderId="0" xfId="0" applyFont="1" applyAlignment="1">
      <alignment horizontal="center" vertical="center" wrapText="1"/>
    </xf>
    <xf numFmtId="0" fontId="58" fillId="0" borderId="15" xfId="0" applyFont="1" applyBorder="1" applyAlignment="1">
      <alignment horizontal="center" vertical="top"/>
    </xf>
    <xf numFmtId="0" fontId="59" fillId="0" borderId="16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/>
    </xf>
    <xf numFmtId="2" fontId="58" fillId="0" borderId="19" xfId="0" applyNumberFormat="1" applyFont="1" applyBorder="1" applyAlignment="1">
      <alignment horizontal="center" wrapText="1"/>
    </xf>
    <xf numFmtId="2" fontId="58" fillId="0" borderId="19" xfId="0" applyNumberFormat="1" applyFont="1" applyBorder="1" applyAlignment="1">
      <alignment horizontal="center" vertical="top" wrapText="1"/>
    </xf>
    <xf numFmtId="0" fontId="63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67" fillId="0" borderId="0" xfId="0" applyFont="1" applyAlignment="1">
      <alignment horizontal="justify"/>
    </xf>
    <xf numFmtId="0" fontId="58" fillId="0" borderId="0" xfId="0" applyFont="1" applyAlignment="1">
      <alignment horizontal="right"/>
    </xf>
    <xf numFmtId="0" fontId="58" fillId="0" borderId="15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58" fillId="0" borderId="17" xfId="0" applyFont="1" applyBorder="1" applyAlignment="1">
      <alignment horizontal="justify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justify" vertical="top" wrapText="1"/>
    </xf>
    <xf numFmtId="0" fontId="63" fillId="0" borderId="0" xfId="0" applyFont="1" applyAlignment="1">
      <alignment horizontal="left" indent="12"/>
    </xf>
    <xf numFmtId="0" fontId="63" fillId="0" borderId="21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63" fillId="0" borderId="2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3" fillId="0" borderId="22" xfId="0" applyFont="1" applyBorder="1" applyAlignment="1">
      <alignment horizontal="center" vertical="top" wrapText="1"/>
    </xf>
    <xf numFmtId="0" fontId="68" fillId="0" borderId="0" xfId="0" applyFont="1" applyAlignment="1">
      <alignment/>
    </xf>
    <xf numFmtId="0" fontId="63" fillId="0" borderId="15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9" fillId="0" borderId="0" xfId="0" applyFont="1" applyAlignment="1">
      <alignment/>
    </xf>
    <xf numFmtId="0" fontId="3" fillId="0" borderId="0" xfId="53" applyFont="1" applyAlignment="1" applyProtection="1">
      <alignment vertical="center" wrapText="1"/>
      <protection hidden="1"/>
    </xf>
    <xf numFmtId="0" fontId="0" fillId="0" borderId="0" xfId="0" applyAlignment="1">
      <alignment horizontal="left"/>
    </xf>
    <xf numFmtId="0" fontId="63" fillId="0" borderId="0" xfId="0" applyFont="1" applyAlignment="1">
      <alignment wrapText="1"/>
    </xf>
    <xf numFmtId="49" fontId="6" fillId="0" borderId="0" xfId="53" applyNumberFormat="1" applyFont="1" applyFill="1" applyAlignment="1">
      <alignment wrapText="1"/>
      <protection/>
    </xf>
    <xf numFmtId="0" fontId="63" fillId="0" borderId="14" xfId="0" applyFont="1" applyBorder="1" applyAlignment="1">
      <alignment horizontal="center"/>
    </xf>
    <xf numFmtId="0" fontId="63" fillId="0" borderId="12" xfId="0" applyFont="1" applyBorder="1" applyAlignment="1">
      <alignment/>
    </xf>
    <xf numFmtId="2" fontId="63" fillId="0" borderId="12" xfId="0" applyNumberFormat="1" applyFont="1" applyBorder="1" applyAlignment="1">
      <alignment/>
    </xf>
    <xf numFmtId="0" fontId="58" fillId="0" borderId="23" xfId="0" applyFont="1" applyBorder="1" applyAlignment="1">
      <alignment horizontal="justify" vertical="top" wrapText="1"/>
    </xf>
    <xf numFmtId="0" fontId="58" fillId="0" borderId="24" xfId="0" applyFont="1" applyBorder="1" applyAlignment="1">
      <alignment horizontal="justify" vertical="top" wrapText="1"/>
    </xf>
    <xf numFmtId="183" fontId="63" fillId="0" borderId="12" xfId="0" applyNumberFormat="1" applyFont="1" applyBorder="1" applyAlignment="1">
      <alignment vertical="top" wrapText="1"/>
    </xf>
    <xf numFmtId="2" fontId="63" fillId="0" borderId="12" xfId="0" applyNumberFormat="1" applyFont="1" applyBorder="1" applyAlignment="1">
      <alignment vertical="top" wrapText="1"/>
    </xf>
    <xf numFmtId="0" fontId="58" fillId="0" borderId="0" xfId="0" applyFont="1" applyAlignment="1">
      <alignment horizontal="left" indent="15"/>
    </xf>
    <xf numFmtId="0" fontId="66" fillId="0" borderId="14" xfId="0" applyFont="1" applyBorder="1" applyAlignment="1">
      <alignment vertical="top" wrapText="1"/>
    </xf>
    <xf numFmtId="183" fontId="61" fillId="0" borderId="13" xfId="0" applyNumberFormat="1" applyFont="1" applyBorder="1" applyAlignment="1">
      <alignment horizontal="center"/>
    </xf>
    <xf numFmtId="0" fontId="61" fillId="0" borderId="14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62" fillId="0" borderId="14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4" fillId="33" borderId="25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183" fontId="4" fillId="34" borderId="12" xfId="0" applyNumberFormat="1" applyFont="1" applyFill="1" applyBorder="1" applyAlignment="1">
      <alignment horizontal="center" vertical="center"/>
    </xf>
    <xf numFmtId="183" fontId="4" fillId="34" borderId="12" xfId="0" applyNumberFormat="1" applyFont="1" applyFill="1" applyBorder="1" applyAlignment="1">
      <alignment horizontal="center" vertical="center" wrapText="1"/>
    </xf>
    <xf numFmtId="183" fontId="4" fillId="34" borderId="25" xfId="0" applyNumberFormat="1" applyFont="1" applyFill="1" applyBorder="1" applyAlignment="1">
      <alignment horizontal="center" vertical="center"/>
    </xf>
    <xf numFmtId="183" fontId="4" fillId="34" borderId="25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wrapText="1"/>
    </xf>
    <xf numFmtId="0" fontId="63" fillId="0" borderId="10" xfId="0" applyFont="1" applyBorder="1" applyAlignment="1">
      <alignment/>
    </xf>
    <xf numFmtId="183" fontId="63" fillId="0" borderId="12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wrapText="1"/>
    </xf>
    <xf numFmtId="0" fontId="70" fillId="33" borderId="12" xfId="0" applyFont="1" applyFill="1" applyBorder="1" applyAlignment="1">
      <alignment wrapText="1"/>
    </xf>
    <xf numFmtId="0" fontId="71" fillId="0" borderId="12" xfId="0" applyFont="1" applyBorder="1" applyAlignment="1">
      <alignment wrapText="1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9" fillId="0" borderId="13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70" fillId="0" borderId="26" xfId="0" applyFont="1" applyBorder="1" applyAlignment="1">
      <alignment wrapText="1"/>
    </xf>
    <xf numFmtId="0" fontId="70" fillId="0" borderId="16" xfId="0" applyFont="1" applyBorder="1" applyAlignment="1">
      <alignment wrapText="1"/>
    </xf>
    <xf numFmtId="0" fontId="70" fillId="0" borderId="27" xfId="0" applyFont="1" applyBorder="1" applyAlignment="1">
      <alignment wrapText="1"/>
    </xf>
    <xf numFmtId="49" fontId="70" fillId="0" borderId="27" xfId="0" applyNumberFormat="1" applyFont="1" applyBorder="1" applyAlignment="1">
      <alignment wrapText="1"/>
    </xf>
    <xf numFmtId="0" fontId="70" fillId="0" borderId="28" xfId="0" applyFont="1" applyBorder="1" applyAlignment="1">
      <alignment wrapText="1"/>
    </xf>
    <xf numFmtId="2" fontId="70" fillId="0" borderId="26" xfId="0" applyNumberFormat="1" applyFont="1" applyBorder="1" applyAlignment="1">
      <alignment horizontal="right" vertical="center" wrapText="1"/>
    </xf>
    <xf numFmtId="2" fontId="70" fillId="0" borderId="27" xfId="0" applyNumberFormat="1" applyFont="1" applyBorder="1" applyAlignment="1">
      <alignment horizontal="right" vertical="center" wrapText="1"/>
    </xf>
    <xf numFmtId="0" fontId="70" fillId="0" borderId="14" xfId="0" applyFont="1" applyBorder="1" applyAlignment="1">
      <alignment wrapText="1"/>
    </xf>
    <xf numFmtId="0" fontId="70" fillId="0" borderId="13" xfId="0" applyFont="1" applyBorder="1" applyAlignment="1">
      <alignment wrapText="1"/>
    </xf>
    <xf numFmtId="49" fontId="70" fillId="0" borderId="13" xfId="0" applyNumberFormat="1" applyFont="1" applyBorder="1" applyAlignment="1">
      <alignment wrapText="1"/>
    </xf>
    <xf numFmtId="0" fontId="70" fillId="0" borderId="18" xfId="0" applyFont="1" applyBorder="1" applyAlignment="1">
      <alignment wrapText="1"/>
    </xf>
    <xf numFmtId="2" fontId="70" fillId="0" borderId="24" xfId="0" applyNumberFormat="1" applyFont="1" applyBorder="1" applyAlignment="1">
      <alignment wrapText="1"/>
    </xf>
    <xf numFmtId="2" fontId="70" fillId="0" borderId="12" xfId="0" applyNumberFormat="1" applyFont="1" applyBorder="1" applyAlignment="1">
      <alignment wrapText="1"/>
    </xf>
    <xf numFmtId="0" fontId="70" fillId="33" borderId="13" xfId="0" applyFont="1" applyFill="1" applyBorder="1" applyAlignment="1">
      <alignment wrapText="1"/>
    </xf>
    <xf numFmtId="0" fontId="71" fillId="0" borderId="20" xfId="0" applyFont="1" applyBorder="1" applyAlignment="1">
      <alignment wrapText="1"/>
    </xf>
    <xf numFmtId="0" fontId="71" fillId="0" borderId="17" xfId="0" applyFont="1" applyBorder="1" applyAlignment="1">
      <alignment wrapText="1"/>
    </xf>
    <xf numFmtId="49" fontId="71" fillId="0" borderId="17" xfId="0" applyNumberFormat="1" applyFont="1" applyBorder="1" applyAlignment="1">
      <alignment wrapText="1"/>
    </xf>
    <xf numFmtId="0" fontId="71" fillId="0" borderId="0" xfId="0" applyFont="1" applyBorder="1" applyAlignment="1">
      <alignment wrapText="1"/>
    </xf>
    <xf numFmtId="49" fontId="70" fillId="0" borderId="12" xfId="0" applyNumberFormat="1" applyFont="1" applyBorder="1" applyAlignment="1">
      <alignment wrapText="1"/>
    </xf>
    <xf numFmtId="2" fontId="70" fillId="0" borderId="11" xfId="0" applyNumberFormat="1" applyFont="1" applyBorder="1" applyAlignment="1">
      <alignment wrapText="1"/>
    </xf>
    <xf numFmtId="0" fontId="70" fillId="0" borderId="17" xfId="0" applyFont="1" applyBorder="1" applyAlignment="1">
      <alignment wrapText="1"/>
    </xf>
    <xf numFmtId="49" fontId="70" fillId="0" borderId="17" xfId="0" applyNumberFormat="1" applyFont="1" applyBorder="1" applyAlignment="1">
      <alignment wrapText="1"/>
    </xf>
    <xf numFmtId="0" fontId="70" fillId="0" borderId="29" xfId="0" applyFont="1" applyBorder="1" applyAlignment="1">
      <alignment wrapText="1"/>
    </xf>
    <xf numFmtId="0" fontId="70" fillId="33" borderId="15" xfId="0" applyFont="1" applyFill="1" applyBorder="1" applyAlignment="1">
      <alignment wrapText="1"/>
    </xf>
    <xf numFmtId="49" fontId="70" fillId="33" borderId="16" xfId="0" applyNumberFormat="1" applyFont="1" applyFill="1" applyBorder="1" applyAlignment="1">
      <alignment wrapText="1"/>
    </xf>
    <xf numFmtId="0" fontId="70" fillId="33" borderId="16" xfId="0" applyFont="1" applyFill="1" applyBorder="1" applyAlignment="1">
      <alignment wrapText="1"/>
    </xf>
    <xf numFmtId="0" fontId="70" fillId="0" borderId="30" xfId="0" applyFont="1" applyBorder="1" applyAlignment="1">
      <alignment wrapText="1"/>
    </xf>
    <xf numFmtId="0" fontId="70" fillId="0" borderId="24" xfId="0" applyFont="1" applyBorder="1" applyAlignment="1">
      <alignment wrapText="1"/>
    </xf>
    <xf numFmtId="0" fontId="70" fillId="33" borderId="14" xfId="0" applyFont="1" applyFill="1" applyBorder="1" applyAlignment="1">
      <alignment wrapText="1"/>
    </xf>
    <xf numFmtId="49" fontId="70" fillId="33" borderId="13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71" fillId="0" borderId="14" xfId="0" applyFont="1" applyBorder="1" applyAlignment="1">
      <alignment wrapText="1"/>
    </xf>
    <xf numFmtId="0" fontId="71" fillId="0" borderId="13" xfId="0" applyFont="1" applyBorder="1" applyAlignment="1">
      <alignment wrapText="1"/>
    </xf>
    <xf numFmtId="49" fontId="71" fillId="0" borderId="13" xfId="0" applyNumberFormat="1" applyFont="1" applyBorder="1" applyAlignment="1">
      <alignment wrapText="1"/>
    </xf>
    <xf numFmtId="0" fontId="71" fillId="0" borderId="18" xfId="0" applyFont="1" applyBorder="1" applyAlignment="1">
      <alignment wrapText="1"/>
    </xf>
    <xf numFmtId="2" fontId="71" fillId="0" borderId="24" xfId="0" applyNumberFormat="1" applyFont="1" applyBorder="1" applyAlignment="1">
      <alignment wrapText="1"/>
    </xf>
    <xf numFmtId="2" fontId="71" fillId="0" borderId="12" xfId="0" applyNumberFormat="1" applyFont="1" applyBorder="1" applyAlignment="1">
      <alignment wrapText="1"/>
    </xf>
    <xf numFmtId="0" fontId="70" fillId="0" borderId="20" xfId="0" applyFont="1" applyBorder="1" applyAlignment="1">
      <alignment wrapText="1"/>
    </xf>
    <xf numFmtId="0" fontId="70" fillId="33" borderId="17" xfId="0" applyFont="1" applyFill="1" applyBorder="1" applyAlignment="1">
      <alignment wrapText="1"/>
    </xf>
    <xf numFmtId="0" fontId="70" fillId="0" borderId="0" xfId="0" applyFont="1" applyAlignment="1">
      <alignment wrapText="1"/>
    </xf>
    <xf numFmtId="0" fontId="70" fillId="33" borderId="22" xfId="0" applyFont="1" applyFill="1" applyBorder="1" applyAlignment="1">
      <alignment wrapText="1"/>
    </xf>
    <xf numFmtId="2" fontId="70" fillId="0" borderId="29" xfId="0" applyNumberFormat="1" applyFont="1" applyBorder="1" applyAlignment="1">
      <alignment wrapText="1"/>
    </xf>
    <xf numFmtId="49" fontId="71" fillId="0" borderId="12" xfId="0" applyNumberFormat="1" applyFont="1" applyBorder="1" applyAlignment="1">
      <alignment wrapText="1"/>
    </xf>
    <xf numFmtId="2" fontId="71" fillId="0" borderId="11" xfId="0" applyNumberFormat="1" applyFont="1" applyBorder="1" applyAlignment="1">
      <alignment wrapText="1"/>
    </xf>
    <xf numFmtId="0" fontId="70" fillId="0" borderId="15" xfId="0" applyFont="1" applyBorder="1" applyAlignment="1">
      <alignment wrapText="1"/>
    </xf>
    <xf numFmtId="49" fontId="70" fillId="0" borderId="16" xfId="0" applyNumberFormat="1" applyFont="1" applyBorder="1" applyAlignment="1">
      <alignment wrapText="1"/>
    </xf>
    <xf numFmtId="2" fontId="70" fillId="0" borderId="30" xfId="0" applyNumberFormat="1" applyFont="1" applyBorder="1" applyAlignment="1">
      <alignment wrapText="1"/>
    </xf>
    <xf numFmtId="2" fontId="70" fillId="0" borderId="18" xfId="0" applyNumberFormat="1" applyFont="1" applyBorder="1" applyAlignment="1">
      <alignment wrapText="1"/>
    </xf>
    <xf numFmtId="0" fontId="70" fillId="33" borderId="18" xfId="0" applyFont="1" applyFill="1" applyBorder="1" applyAlignment="1">
      <alignment wrapText="1"/>
    </xf>
    <xf numFmtId="49" fontId="70" fillId="33" borderId="17" xfId="0" applyNumberFormat="1" applyFont="1" applyFill="1" applyBorder="1" applyAlignment="1">
      <alignment wrapText="1"/>
    </xf>
    <xf numFmtId="49" fontId="70" fillId="33" borderId="22" xfId="0" applyNumberFormat="1" applyFont="1" applyFill="1" applyBorder="1" applyAlignment="1">
      <alignment wrapText="1"/>
    </xf>
    <xf numFmtId="2" fontId="70" fillId="0" borderId="0" xfId="0" applyNumberFormat="1" applyFont="1" applyBorder="1" applyAlignment="1">
      <alignment wrapText="1"/>
    </xf>
    <xf numFmtId="0" fontId="71" fillId="0" borderId="15" xfId="0" applyFont="1" applyBorder="1" applyAlignment="1">
      <alignment wrapText="1"/>
    </xf>
    <xf numFmtId="0" fontId="71" fillId="0" borderId="16" xfId="0" applyFont="1" applyBorder="1" applyAlignment="1">
      <alignment wrapText="1"/>
    </xf>
    <xf numFmtId="49" fontId="71" fillId="0" borderId="16" xfId="0" applyNumberFormat="1" applyFont="1" applyBorder="1" applyAlignment="1">
      <alignment wrapText="1"/>
    </xf>
    <xf numFmtId="0" fontId="70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70" fillId="33" borderId="0" xfId="0" applyFont="1" applyFill="1" applyAlignment="1">
      <alignment wrapText="1"/>
    </xf>
    <xf numFmtId="2" fontId="70" fillId="0" borderId="25" xfId="0" applyNumberFormat="1" applyFont="1" applyBorder="1" applyAlignment="1">
      <alignment wrapText="1"/>
    </xf>
    <xf numFmtId="0" fontId="70" fillId="33" borderId="1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2" fontId="71" fillId="0" borderId="29" xfId="0" applyNumberFormat="1" applyFont="1" applyBorder="1" applyAlignment="1">
      <alignment wrapText="1"/>
    </xf>
    <xf numFmtId="2" fontId="71" fillId="0" borderId="18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2" fontId="70" fillId="0" borderId="0" xfId="0" applyNumberFormat="1" applyFont="1" applyAlignment="1">
      <alignment wrapText="1"/>
    </xf>
    <xf numFmtId="0" fontId="10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0" fillId="0" borderId="0" xfId="0" applyFont="1" applyBorder="1" applyAlignment="1">
      <alignment wrapText="1"/>
    </xf>
    <xf numFmtId="49" fontId="70" fillId="0" borderId="10" xfId="0" applyNumberFormat="1" applyFont="1" applyBorder="1" applyAlignment="1">
      <alignment wrapText="1"/>
    </xf>
    <xf numFmtId="2" fontId="70" fillId="0" borderId="10" xfId="0" applyNumberFormat="1" applyFont="1" applyBorder="1" applyAlignment="1">
      <alignment wrapText="1"/>
    </xf>
    <xf numFmtId="49" fontId="70" fillId="0" borderId="25" xfId="0" applyNumberFormat="1" applyFont="1" applyBorder="1" applyAlignment="1">
      <alignment wrapText="1"/>
    </xf>
    <xf numFmtId="0" fontId="70" fillId="0" borderId="25" xfId="0" applyFont="1" applyBorder="1" applyAlignment="1">
      <alignment wrapText="1"/>
    </xf>
    <xf numFmtId="0" fontId="70" fillId="33" borderId="25" xfId="0" applyFont="1" applyFill="1" applyBorder="1" applyAlignment="1">
      <alignment wrapText="1"/>
    </xf>
    <xf numFmtId="0" fontId="66" fillId="0" borderId="14" xfId="0" applyFont="1" applyBorder="1" applyAlignment="1">
      <alignment horizontal="left" vertical="top" wrapText="1"/>
    </xf>
    <xf numFmtId="0" fontId="70" fillId="33" borderId="23" xfId="0" applyFont="1" applyFill="1" applyBorder="1" applyAlignment="1">
      <alignment wrapText="1"/>
    </xf>
    <xf numFmtId="0" fontId="7" fillId="0" borderId="32" xfId="0" applyFont="1" applyBorder="1" applyAlignment="1">
      <alignment horizontal="left" vertical="top" wrapText="1"/>
    </xf>
    <xf numFmtId="0" fontId="70" fillId="33" borderId="11" xfId="0" applyFont="1" applyFill="1" applyBorder="1" applyAlignment="1">
      <alignment wrapText="1"/>
    </xf>
    <xf numFmtId="49" fontId="70" fillId="0" borderId="33" xfId="0" applyNumberFormat="1" applyFont="1" applyBorder="1" applyAlignment="1">
      <alignment wrapText="1"/>
    </xf>
    <xf numFmtId="49" fontId="70" fillId="0" borderId="34" xfId="0" applyNumberFormat="1" applyFont="1" applyBorder="1" applyAlignment="1">
      <alignment wrapText="1"/>
    </xf>
    <xf numFmtId="49" fontId="70" fillId="0" borderId="35" xfId="0" applyNumberFormat="1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3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3" xfId="0" applyFont="1" applyBorder="1" applyAlignment="1">
      <alignment/>
    </xf>
    <xf numFmtId="0" fontId="5" fillId="0" borderId="16" xfId="0" applyFont="1" applyBorder="1" applyAlignment="1">
      <alignment/>
    </xf>
    <xf numFmtId="0" fontId="63" fillId="0" borderId="0" xfId="0" applyFont="1" applyAlignment="1">
      <alignment horizontal="left"/>
    </xf>
    <xf numFmtId="0" fontId="72" fillId="0" borderId="0" xfId="0" applyFont="1" applyAlignment="1">
      <alignment horizontal="center" wrapText="1"/>
    </xf>
    <xf numFmtId="0" fontId="5" fillId="0" borderId="0" xfId="53" applyFont="1" applyAlignment="1" applyProtection="1">
      <alignment horizontal="right" vertical="center" wrapText="1"/>
      <protection hidden="1"/>
    </xf>
    <xf numFmtId="0" fontId="5" fillId="0" borderId="2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3" fontId="5" fillId="0" borderId="21" xfId="0" applyNumberFormat="1" applyFont="1" applyBorder="1" applyAlignment="1">
      <alignment horizontal="justify" vertical="top" wrapText="1"/>
    </xf>
    <xf numFmtId="0" fontId="0" fillId="0" borderId="36" xfId="0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83" fontId="66" fillId="0" borderId="21" xfId="0" applyNumberFormat="1" applyFont="1" applyBorder="1" applyAlignment="1">
      <alignment horizontal="justify" vertical="top" wrapText="1"/>
    </xf>
    <xf numFmtId="183" fontId="66" fillId="0" borderId="20" xfId="0" applyNumberFormat="1" applyFont="1" applyBorder="1" applyAlignment="1">
      <alignment horizontal="justify" vertical="top" wrapText="1"/>
    </xf>
    <xf numFmtId="183" fontId="66" fillId="0" borderId="36" xfId="0" applyNumberFormat="1" applyFont="1" applyBorder="1" applyAlignment="1">
      <alignment horizontal="justify" vertical="top" wrapText="1"/>
    </xf>
    <xf numFmtId="2" fontId="61" fillId="0" borderId="21" xfId="0" applyNumberFormat="1" applyFont="1" applyBorder="1" applyAlignment="1">
      <alignment horizontal="center" vertical="top" wrapText="1"/>
    </xf>
    <xf numFmtId="2" fontId="61" fillId="0" borderId="20" xfId="0" applyNumberFormat="1" applyFont="1" applyBorder="1" applyAlignment="1">
      <alignment horizontal="center" vertical="top" wrapText="1"/>
    </xf>
    <xf numFmtId="2" fontId="61" fillId="0" borderId="36" xfId="0" applyNumberFormat="1" applyFont="1" applyBorder="1" applyAlignment="1">
      <alignment horizontal="center" vertical="top" wrapText="1"/>
    </xf>
    <xf numFmtId="49" fontId="6" fillId="0" borderId="0" xfId="53" applyNumberFormat="1" applyFont="1" applyFill="1" applyAlignment="1">
      <alignment horizontal="center" vertical="center" wrapText="1"/>
      <protection/>
    </xf>
    <xf numFmtId="2" fontId="60" fillId="0" borderId="18" xfId="0" applyNumberFormat="1" applyFont="1" applyBorder="1" applyAlignment="1">
      <alignment horizontal="center"/>
    </xf>
    <xf numFmtId="0" fontId="61" fillId="0" borderId="21" xfId="0" applyFont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61" fillId="0" borderId="36" xfId="0" applyFont="1" applyBorder="1" applyAlignment="1">
      <alignment horizontal="center" wrapText="1"/>
    </xf>
    <xf numFmtId="0" fontId="5" fillId="0" borderId="0" xfId="53" applyFont="1" applyAlignment="1" applyProtection="1">
      <alignment horizontal="left" wrapText="1"/>
      <protection hidden="1"/>
    </xf>
    <xf numFmtId="0" fontId="58" fillId="0" borderId="0" xfId="0" applyFont="1" applyAlignment="1">
      <alignment horizontal="right" wrapText="1"/>
    </xf>
    <xf numFmtId="49" fontId="6" fillId="0" borderId="0" xfId="53" applyNumberFormat="1" applyFont="1" applyFill="1" applyBorder="1" applyAlignment="1">
      <alignment horizontal="center" wrapText="1"/>
      <protection/>
    </xf>
    <xf numFmtId="0" fontId="3" fillId="0" borderId="0" xfId="53" applyFont="1" applyAlignment="1" applyProtection="1">
      <alignment horizontal="right" vertical="center" wrapText="1"/>
      <protection hidden="1"/>
    </xf>
    <xf numFmtId="49" fontId="6" fillId="0" borderId="0" xfId="53" applyNumberFormat="1" applyFont="1" applyFill="1" applyAlignment="1">
      <alignment horizontal="center" wrapText="1"/>
      <protection/>
    </xf>
    <xf numFmtId="0" fontId="63" fillId="0" borderId="29" xfId="0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8" fillId="0" borderId="12" xfId="0" applyFont="1" applyBorder="1" applyAlignment="1">
      <alignment horizontal="center"/>
    </xf>
    <xf numFmtId="183" fontId="58" fillId="0" borderId="12" xfId="0" applyNumberFormat="1" applyFont="1" applyBorder="1" applyAlignment="1">
      <alignment horizontal="center"/>
    </xf>
    <xf numFmtId="0" fontId="58" fillId="0" borderId="12" xfId="0" applyFont="1" applyBorder="1" applyAlignment="1">
      <alignment horizontal="center" wrapText="1"/>
    </xf>
    <xf numFmtId="0" fontId="58" fillId="0" borderId="12" xfId="0" applyFont="1" applyBorder="1" applyAlignment="1">
      <alignment horizontal="center" vertical="top" wrapText="1"/>
    </xf>
    <xf numFmtId="0" fontId="63" fillId="0" borderId="0" xfId="0" applyFont="1" applyAlignment="1">
      <alignment horizontal="center" wrapText="1"/>
    </xf>
    <xf numFmtId="0" fontId="3" fillId="0" borderId="0" xfId="53" applyFont="1" applyAlignment="1" applyProtection="1">
      <alignment horizontal="left" vertical="center" wrapText="1"/>
      <protection hidden="1"/>
    </xf>
    <xf numFmtId="0" fontId="63" fillId="0" borderId="37" xfId="0" applyFont="1" applyBorder="1" applyAlignment="1">
      <alignment horizontal="center" vertical="top" wrapText="1"/>
    </xf>
    <xf numFmtId="0" fontId="63" fillId="0" borderId="38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2" fontId="63" fillId="0" borderId="21" xfId="0" applyNumberFormat="1" applyFont="1" applyBorder="1" applyAlignment="1">
      <alignment horizontal="center" vertical="top" wrapText="1"/>
    </xf>
    <xf numFmtId="2" fontId="63" fillId="0" borderId="20" xfId="0" applyNumberFormat="1" applyFont="1" applyBorder="1" applyAlignment="1">
      <alignment horizontal="center" vertical="top" wrapText="1"/>
    </xf>
    <xf numFmtId="2" fontId="63" fillId="0" borderId="36" xfId="0" applyNumberFormat="1" applyFont="1" applyBorder="1" applyAlignment="1">
      <alignment horizontal="center" vertical="top" wrapText="1"/>
    </xf>
    <xf numFmtId="0" fontId="58" fillId="0" borderId="0" xfId="0" applyFont="1" applyAlignment="1">
      <alignment horizontal="center" vertical="center" wrapText="1"/>
    </xf>
    <xf numFmtId="0" fontId="63" fillId="0" borderId="21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3" fillId="0" borderId="36" xfId="0" applyFont="1" applyBorder="1" applyAlignment="1">
      <alignment horizontal="center" wrapText="1"/>
    </xf>
    <xf numFmtId="0" fontId="63" fillId="0" borderId="21" xfId="0" applyFont="1" applyBorder="1" applyAlignment="1">
      <alignment horizontal="center" vertical="top"/>
    </xf>
    <xf numFmtId="0" fontId="63" fillId="0" borderId="20" xfId="0" applyFont="1" applyBorder="1" applyAlignment="1">
      <alignment horizontal="center" vertical="top"/>
    </xf>
    <xf numFmtId="0" fontId="63" fillId="0" borderId="36" xfId="0" applyFont="1" applyBorder="1" applyAlignment="1">
      <alignment horizontal="center" vertical="top"/>
    </xf>
    <xf numFmtId="183" fontId="63" fillId="0" borderId="21" xfId="0" applyNumberFormat="1" applyFont="1" applyBorder="1" applyAlignment="1">
      <alignment horizontal="justify" vertical="top" wrapText="1"/>
    </xf>
    <xf numFmtId="183" fontId="63" fillId="0" borderId="20" xfId="0" applyNumberFormat="1" applyFont="1" applyBorder="1" applyAlignment="1">
      <alignment horizontal="justify" vertical="top" wrapText="1"/>
    </xf>
    <xf numFmtId="183" fontId="63" fillId="0" borderId="36" xfId="0" applyNumberFormat="1" applyFont="1" applyBorder="1" applyAlignment="1">
      <alignment horizontal="justify" vertical="top" wrapText="1"/>
    </xf>
    <xf numFmtId="0" fontId="58" fillId="0" borderId="0" xfId="0" applyFont="1" applyAlignment="1">
      <alignment horizontal="center" wrapText="1"/>
    </xf>
    <xf numFmtId="49" fontId="3" fillId="0" borderId="0" xfId="53" applyNumberFormat="1" applyFont="1" applyAlignment="1">
      <alignment horizontal="center" wrapText="1"/>
      <protection/>
    </xf>
    <xf numFmtId="0" fontId="73" fillId="0" borderId="0" xfId="0" applyFont="1" applyAlignment="1">
      <alignment horizontal="left" wrapText="1"/>
    </xf>
    <xf numFmtId="0" fontId="63" fillId="0" borderId="0" xfId="0" applyFont="1" applyAlignment="1">
      <alignment horizontal="lef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2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B11" sqref="B11:C11"/>
    </sheetView>
  </sheetViews>
  <sheetFormatPr defaultColWidth="9.140625" defaultRowHeight="15"/>
  <cols>
    <col min="1" max="1" width="12.140625" style="34" customWidth="1"/>
    <col min="2" max="3" width="11.7109375" style="35" customWidth="1"/>
    <col min="4" max="4" width="43.00390625" style="37" customWidth="1"/>
    <col min="5" max="5" width="10.7109375" style="38" customWidth="1"/>
    <col min="6" max="16384" width="9.140625" style="36" customWidth="1"/>
  </cols>
  <sheetData>
    <row r="1" spans="4:6" ht="15.75" customHeight="1">
      <c r="D1" s="246" t="s">
        <v>155</v>
      </c>
      <c r="E1" s="246"/>
      <c r="F1" s="33"/>
    </row>
    <row r="2" spans="4:6" ht="15.75" customHeight="1">
      <c r="D2" s="246" t="s">
        <v>156</v>
      </c>
      <c r="E2" s="246"/>
      <c r="F2" s="33"/>
    </row>
    <row r="3" spans="4:6" ht="15.75">
      <c r="D3" s="246" t="s">
        <v>388</v>
      </c>
      <c r="E3" s="246"/>
      <c r="F3" s="33"/>
    </row>
    <row r="5" spans="1:5" ht="84" customHeight="1">
      <c r="A5" s="245" t="s">
        <v>183</v>
      </c>
      <c r="B5" s="245"/>
      <c r="C5" s="245"/>
      <c r="D5" s="245"/>
      <c r="E5" s="245"/>
    </row>
    <row r="6" spans="1:5" ht="16.5" thickBot="1">
      <c r="A6" s="251"/>
      <c r="B6" s="251"/>
      <c r="C6" s="30"/>
      <c r="D6" s="25"/>
      <c r="E6" s="28" t="s">
        <v>15</v>
      </c>
    </row>
    <row r="7" spans="1:5" ht="42.75" customHeight="1" thickBot="1">
      <c r="A7" s="252" t="s">
        <v>60</v>
      </c>
      <c r="B7" s="253"/>
      <c r="C7" s="254"/>
      <c r="D7" s="247" t="s">
        <v>81</v>
      </c>
      <c r="E7" s="249" t="s">
        <v>59</v>
      </c>
    </row>
    <row r="8" spans="1:5" ht="19.5" customHeight="1" thickBot="1">
      <c r="A8" s="27" t="s">
        <v>65</v>
      </c>
      <c r="B8" s="252" t="s">
        <v>66</v>
      </c>
      <c r="C8" s="254"/>
      <c r="D8" s="248"/>
      <c r="E8" s="250"/>
    </row>
    <row r="9" spans="1:5" ht="33.75" customHeight="1" thickBot="1">
      <c r="A9" s="27"/>
      <c r="B9" s="238" t="s">
        <v>63</v>
      </c>
      <c r="C9" s="239"/>
      <c r="D9" s="26" t="s">
        <v>84</v>
      </c>
      <c r="E9" s="29">
        <f>E10+E11+E12+E13+E14+E15+E16+E18+E17</f>
        <v>11755.800000000003</v>
      </c>
    </row>
    <row r="10" spans="1:5" ht="15.75" customHeight="1" thickBot="1">
      <c r="A10" s="27">
        <v>182</v>
      </c>
      <c r="B10" s="238" t="s">
        <v>87</v>
      </c>
      <c r="C10" s="239"/>
      <c r="D10" s="26" t="s">
        <v>88</v>
      </c>
      <c r="E10" s="29">
        <v>3926.6</v>
      </c>
    </row>
    <row r="11" spans="1:5" ht="48" thickBot="1">
      <c r="A11" s="27">
        <v>100</v>
      </c>
      <c r="B11" s="238" t="s">
        <v>96</v>
      </c>
      <c r="C11" s="239"/>
      <c r="D11" s="26" t="s">
        <v>97</v>
      </c>
      <c r="E11" s="29">
        <v>2872.5</v>
      </c>
    </row>
    <row r="12" spans="1:5" ht="15.75" customHeight="1" thickBot="1">
      <c r="A12" s="27">
        <v>182</v>
      </c>
      <c r="B12" s="238" t="s">
        <v>110</v>
      </c>
      <c r="C12" s="239"/>
      <c r="D12" s="26" t="s">
        <v>109</v>
      </c>
      <c r="E12" s="29">
        <v>151.1</v>
      </c>
    </row>
    <row r="13" spans="1:5" ht="79.5" customHeight="1" thickBot="1">
      <c r="A13" s="27">
        <v>182</v>
      </c>
      <c r="B13" s="238" t="s">
        <v>115</v>
      </c>
      <c r="C13" s="239"/>
      <c r="D13" s="26" t="s">
        <v>264</v>
      </c>
      <c r="E13" s="29">
        <v>1463.4</v>
      </c>
    </row>
    <row r="14" spans="1:5" ht="15" customHeight="1" thickBot="1">
      <c r="A14" s="27">
        <v>182</v>
      </c>
      <c r="B14" s="238" t="s">
        <v>117</v>
      </c>
      <c r="C14" s="239"/>
      <c r="D14" s="26" t="s">
        <v>118</v>
      </c>
      <c r="E14" s="29">
        <v>2879.8</v>
      </c>
    </row>
    <row r="15" spans="1:5" ht="111" thickBot="1">
      <c r="A15" s="27">
        <v>992</v>
      </c>
      <c r="B15" s="238" t="s">
        <v>64</v>
      </c>
      <c r="C15" s="239"/>
      <c r="D15" s="26" t="s">
        <v>263</v>
      </c>
      <c r="E15" s="29">
        <v>430.1</v>
      </c>
    </row>
    <row r="16" spans="1:5" ht="32.25" customHeight="1" thickBot="1">
      <c r="A16" s="27">
        <v>992</v>
      </c>
      <c r="B16" s="238" t="s">
        <v>48</v>
      </c>
      <c r="C16" s="239"/>
      <c r="D16" s="26" t="s">
        <v>262</v>
      </c>
      <c r="E16" s="29">
        <v>19.7</v>
      </c>
    </row>
    <row r="17" spans="1:5" ht="141.75" customHeight="1" thickBot="1">
      <c r="A17" s="27">
        <v>992</v>
      </c>
      <c r="B17" s="240" t="s">
        <v>368</v>
      </c>
      <c r="C17" s="241"/>
      <c r="D17" s="26" t="s">
        <v>369</v>
      </c>
      <c r="E17" s="29">
        <v>3.4</v>
      </c>
    </row>
    <row r="18" spans="1:5" ht="62.25" customHeight="1" thickBot="1">
      <c r="A18" s="27">
        <v>816</v>
      </c>
      <c r="B18" s="240" t="s">
        <v>377</v>
      </c>
      <c r="C18" s="241"/>
      <c r="D18" s="223" t="s">
        <v>405</v>
      </c>
      <c r="E18" s="29">
        <v>9.2</v>
      </c>
    </row>
    <row r="19" spans="1:5" ht="33" customHeight="1" thickBot="1">
      <c r="A19" s="27"/>
      <c r="B19" s="238" t="s">
        <v>49</v>
      </c>
      <c r="C19" s="239"/>
      <c r="D19" s="26" t="s">
        <v>137</v>
      </c>
      <c r="E19" s="29">
        <f>E20+E21+E22+E23+E24+E25</f>
        <v>18633.6</v>
      </c>
    </row>
    <row r="20" spans="1:5" ht="36" customHeight="1" thickBot="1">
      <c r="A20" s="27">
        <v>992</v>
      </c>
      <c r="B20" s="238" t="s">
        <v>404</v>
      </c>
      <c r="C20" s="239"/>
      <c r="D20" s="26" t="s">
        <v>261</v>
      </c>
      <c r="E20" s="29">
        <v>5740.2</v>
      </c>
    </row>
    <row r="21" spans="1:5" ht="32.25" customHeight="1" thickBot="1">
      <c r="A21" s="27">
        <v>992</v>
      </c>
      <c r="B21" s="238" t="s">
        <v>394</v>
      </c>
      <c r="C21" s="239"/>
      <c r="D21" s="26" t="s">
        <v>260</v>
      </c>
      <c r="E21" s="29">
        <v>12392.7</v>
      </c>
    </row>
    <row r="22" spans="1:5" ht="32.25" customHeight="1" thickBot="1">
      <c r="A22" s="27">
        <v>992</v>
      </c>
      <c r="B22" s="238" t="s">
        <v>392</v>
      </c>
      <c r="C22" s="239"/>
      <c r="D22" s="223" t="s">
        <v>259</v>
      </c>
      <c r="E22" s="29">
        <v>3.8</v>
      </c>
    </row>
    <row r="23" spans="1:5" ht="79.5" thickBot="1">
      <c r="A23" s="27">
        <v>992</v>
      </c>
      <c r="B23" s="238" t="s">
        <v>391</v>
      </c>
      <c r="C23" s="239"/>
      <c r="D23" s="223" t="s">
        <v>393</v>
      </c>
      <c r="E23" s="29">
        <v>201.1</v>
      </c>
    </row>
    <row r="24" spans="1:5" ht="33" customHeight="1" thickBot="1">
      <c r="A24" s="27">
        <v>992</v>
      </c>
      <c r="B24" s="238" t="s">
        <v>146</v>
      </c>
      <c r="C24" s="239"/>
      <c r="D24" s="26" t="s">
        <v>145</v>
      </c>
      <c r="E24" s="29">
        <v>175.1</v>
      </c>
    </row>
    <row r="25" spans="1:5" ht="82.5" customHeight="1" thickBot="1">
      <c r="A25" s="27">
        <v>992</v>
      </c>
      <c r="B25" s="240" t="s">
        <v>390</v>
      </c>
      <c r="C25" s="241"/>
      <c r="D25" s="223" t="s">
        <v>389</v>
      </c>
      <c r="E25" s="29">
        <v>120.7</v>
      </c>
    </row>
    <row r="26" spans="1:5" ht="16.5" thickBot="1">
      <c r="A26" s="27"/>
      <c r="B26" s="242"/>
      <c r="C26" s="243"/>
      <c r="D26" s="26" t="s">
        <v>52</v>
      </c>
      <c r="E26" s="29">
        <f>E19+E9</f>
        <v>30389.4</v>
      </c>
    </row>
    <row r="30" spans="1:5" ht="15.75">
      <c r="A30" s="39" t="s">
        <v>387</v>
      </c>
      <c r="B30" s="40"/>
      <c r="C30" s="40"/>
      <c r="D30" s="40"/>
      <c r="E30" s="40"/>
    </row>
    <row r="31" spans="1:5" ht="15.75">
      <c r="A31" s="39" t="s">
        <v>152</v>
      </c>
      <c r="B31" s="40"/>
      <c r="C31" s="40"/>
      <c r="D31" s="40"/>
      <c r="E31" s="39"/>
    </row>
    <row r="32" spans="1:5" ht="15.75">
      <c r="A32" s="39" t="s">
        <v>367</v>
      </c>
      <c r="B32" s="40"/>
      <c r="C32" s="40"/>
      <c r="D32" s="40"/>
      <c r="E32" s="40"/>
    </row>
    <row r="33" spans="1:5" ht="15.75">
      <c r="A33" s="39"/>
      <c r="B33" s="40"/>
      <c r="C33" s="40"/>
      <c r="D33" s="40"/>
      <c r="E33" s="40"/>
    </row>
    <row r="34" spans="1:5" ht="15.75">
      <c r="A34" s="39" t="s">
        <v>153</v>
      </c>
      <c r="B34" s="40"/>
      <c r="C34" s="40"/>
      <c r="D34" s="40"/>
      <c r="E34" s="40"/>
    </row>
    <row r="35" spans="1:5" ht="15.75">
      <c r="A35" s="39" t="s">
        <v>152</v>
      </c>
      <c r="B35" s="40"/>
      <c r="C35" s="40"/>
      <c r="D35" s="40"/>
      <c r="E35" s="40"/>
    </row>
    <row r="36" spans="1:5" ht="15.75">
      <c r="A36" s="244" t="s">
        <v>384</v>
      </c>
      <c r="B36" s="244"/>
      <c r="C36" s="244"/>
      <c r="D36" s="244"/>
      <c r="E36" s="244"/>
    </row>
  </sheetData>
  <sheetProtection/>
  <mergeCells count="28">
    <mergeCell ref="B10:C10"/>
    <mergeCell ref="B9:C9"/>
    <mergeCell ref="D1:E1"/>
    <mergeCell ref="D2:E2"/>
    <mergeCell ref="D3:E3"/>
    <mergeCell ref="D7:D8"/>
    <mergeCell ref="E7:E8"/>
    <mergeCell ref="A6:B6"/>
    <mergeCell ref="A7:C7"/>
    <mergeCell ref="B8:C8"/>
    <mergeCell ref="A36:E36"/>
    <mergeCell ref="B24:C24"/>
    <mergeCell ref="B21:C21"/>
    <mergeCell ref="B23:C23"/>
    <mergeCell ref="B19:C19"/>
    <mergeCell ref="A5:E5"/>
    <mergeCell ref="B18:C18"/>
    <mergeCell ref="B15:C15"/>
    <mergeCell ref="B16:C16"/>
    <mergeCell ref="B20:C20"/>
    <mergeCell ref="B12:C12"/>
    <mergeCell ref="B11:C11"/>
    <mergeCell ref="B22:C22"/>
    <mergeCell ref="B13:C13"/>
    <mergeCell ref="B17:C17"/>
    <mergeCell ref="B26:C26"/>
    <mergeCell ref="B25:C25"/>
    <mergeCell ref="B14:C14"/>
  </mergeCells>
  <printOptions/>
  <pageMargins left="0.9448818897637796" right="0.4724409448818898" top="0.9055118110236221" bottom="0.7086614173228347" header="0.9055118110236221" footer="0.7086614173228347"/>
  <pageSetup fitToHeight="2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8.28125" style="1" customWidth="1"/>
    <col min="2" max="2" width="24.8515625" style="1" customWidth="1"/>
    <col min="3" max="3" width="38.140625" style="1" customWidth="1"/>
    <col min="4" max="4" width="18.00390625" style="5" customWidth="1"/>
    <col min="5" max="5" width="11.28125" style="5" customWidth="1"/>
    <col min="6" max="7" width="9.140625" style="0" customWidth="1"/>
  </cols>
  <sheetData>
    <row r="1" spans="3:5" ht="18.75" customHeight="1">
      <c r="C1" s="246" t="s">
        <v>205</v>
      </c>
      <c r="D1" s="246"/>
      <c r="E1" s="246"/>
    </row>
    <row r="2" spans="3:5" ht="22.5" customHeight="1">
      <c r="C2" s="246" t="s">
        <v>206</v>
      </c>
      <c r="D2" s="246"/>
      <c r="E2" s="246"/>
    </row>
    <row r="3" spans="3:5" ht="18.75" customHeight="1">
      <c r="C3" s="246" t="s">
        <v>414</v>
      </c>
      <c r="D3" s="246"/>
      <c r="E3" s="246"/>
    </row>
    <row r="4" spans="4:5" ht="18.75">
      <c r="D4" s="2"/>
      <c r="E4" s="3"/>
    </row>
    <row r="5" spans="4:5" ht="18.75">
      <c r="D5" s="2"/>
      <c r="E5" s="3"/>
    </row>
    <row r="6" spans="1:5" ht="51" customHeight="1">
      <c r="A6" s="300" t="s">
        <v>448</v>
      </c>
      <c r="B6" s="300"/>
      <c r="C6" s="300"/>
      <c r="D6" s="300"/>
      <c r="E6" s="300"/>
    </row>
    <row r="7" spans="4:5" ht="33" customHeight="1" thickBot="1">
      <c r="D7" s="4"/>
      <c r="E7" s="16"/>
    </row>
    <row r="8" spans="2:5" ht="57.75" customHeight="1" thickBot="1">
      <c r="B8" s="89" t="s">
        <v>28</v>
      </c>
      <c r="C8" s="90" t="s">
        <v>82</v>
      </c>
      <c r="D8" s="90" t="s">
        <v>83</v>
      </c>
      <c r="E8" s="2"/>
    </row>
    <row r="9" spans="2:5" ht="19.5" thickBot="1">
      <c r="B9" s="91" t="s">
        <v>204</v>
      </c>
      <c r="C9" s="92">
        <v>1</v>
      </c>
      <c r="D9" s="93">
        <v>0</v>
      </c>
      <c r="E9" s="2"/>
    </row>
    <row r="10" spans="4:5" ht="18.75">
      <c r="D10" s="2"/>
      <c r="E10" s="2"/>
    </row>
    <row r="11" spans="4:5" ht="18.75">
      <c r="D11" s="2"/>
      <c r="E11" s="2"/>
    </row>
    <row r="13" spans="1:5" s="36" customFormat="1" ht="15.75">
      <c r="A13" s="39" t="s">
        <v>387</v>
      </c>
      <c r="B13" s="40"/>
      <c r="C13" s="40"/>
      <c r="D13" s="40"/>
      <c r="E13" s="40"/>
    </row>
    <row r="14" spans="1:5" s="36" customFormat="1" ht="15.75">
      <c r="A14" s="39" t="s">
        <v>152</v>
      </c>
      <c r="B14" s="40"/>
      <c r="C14" s="40"/>
      <c r="D14" s="40"/>
      <c r="E14" s="39"/>
    </row>
    <row r="15" spans="1:5" s="36" customFormat="1" ht="15.75">
      <c r="A15" s="39" t="s">
        <v>367</v>
      </c>
      <c r="B15" s="40"/>
      <c r="C15" s="40"/>
      <c r="D15" s="40"/>
      <c r="E15" s="40"/>
    </row>
    <row r="16" spans="1:5" s="36" customFormat="1" ht="15.75">
      <c r="A16" s="39"/>
      <c r="B16" s="40"/>
      <c r="C16" s="40"/>
      <c r="D16" s="40"/>
      <c r="E16" s="40"/>
    </row>
    <row r="17" spans="1:5" s="36" customFormat="1" ht="15.75">
      <c r="A17" s="39" t="s">
        <v>153</v>
      </c>
      <c r="B17" s="40"/>
      <c r="C17" s="40"/>
      <c r="D17" s="40"/>
      <c r="E17" s="40"/>
    </row>
    <row r="18" spans="1:5" s="36" customFormat="1" ht="15.75">
      <c r="A18" s="39" t="s">
        <v>152</v>
      </c>
      <c r="B18" s="40"/>
      <c r="C18" s="40"/>
      <c r="D18" s="40"/>
      <c r="E18" s="40"/>
    </row>
    <row r="19" spans="1:8" s="36" customFormat="1" ht="15.75">
      <c r="A19" s="153" t="s">
        <v>384</v>
      </c>
      <c r="B19" s="152"/>
      <c r="C19" s="152"/>
      <c r="D19" s="152"/>
      <c r="E19" s="152"/>
      <c r="F19" s="35"/>
      <c r="G19" s="35"/>
      <c r="H19" s="35"/>
    </row>
  </sheetData>
  <sheetProtection/>
  <mergeCells count="4">
    <mergeCell ref="C3:E3"/>
    <mergeCell ref="C2:E2"/>
    <mergeCell ref="C1:E1"/>
    <mergeCell ref="A6:E6"/>
  </mergeCells>
  <printOptions/>
  <pageMargins left="1.01" right="0.67" top="0.7480314960629921" bottom="0.7480314960629921" header="0.32" footer="0.31496062992125984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20" sqref="A20:I20"/>
    </sheetView>
  </sheetViews>
  <sheetFormatPr defaultColWidth="9.140625" defaultRowHeight="15"/>
  <cols>
    <col min="7" max="7" width="9.140625" style="0" customWidth="1"/>
    <col min="9" max="9" width="9.7109375" style="0" customWidth="1"/>
  </cols>
  <sheetData>
    <row r="1" spans="1:9" ht="18.75">
      <c r="A1" s="127"/>
      <c r="F1" s="302" t="s">
        <v>257</v>
      </c>
      <c r="G1" s="302"/>
      <c r="H1" s="302"/>
      <c r="I1" s="302"/>
    </row>
    <row r="2" spans="1:9" ht="34.5" customHeight="1">
      <c r="A2" s="127"/>
      <c r="F2" s="302" t="s">
        <v>258</v>
      </c>
      <c r="G2" s="302"/>
      <c r="H2" s="302"/>
      <c r="I2" s="302"/>
    </row>
    <row r="3" spans="1:9" ht="18.75">
      <c r="A3" s="7"/>
      <c r="F3" s="302" t="s">
        <v>252</v>
      </c>
      <c r="G3" s="302"/>
      <c r="H3" s="302"/>
      <c r="I3" s="302"/>
    </row>
    <row r="4" spans="1:9" ht="18.75">
      <c r="A4" s="7"/>
      <c r="F4" s="302" t="s">
        <v>449</v>
      </c>
      <c r="G4" s="302"/>
      <c r="H4" s="302"/>
      <c r="I4" s="302"/>
    </row>
    <row r="5" ht="14.25" customHeight="1">
      <c r="A5" s="7"/>
    </row>
    <row r="6" spans="1:9" ht="15" customHeight="1">
      <c r="A6" s="245" t="s">
        <v>450</v>
      </c>
      <c r="B6" s="245"/>
      <c r="C6" s="245"/>
      <c r="D6" s="245"/>
      <c r="E6" s="245"/>
      <c r="F6" s="245"/>
      <c r="G6" s="245"/>
      <c r="H6" s="245"/>
      <c r="I6" s="245"/>
    </row>
    <row r="7" spans="1:9" ht="74.25" customHeight="1">
      <c r="A7" s="245"/>
      <c r="B7" s="245"/>
      <c r="C7" s="245"/>
      <c r="D7" s="245"/>
      <c r="E7" s="245"/>
      <c r="F7" s="245"/>
      <c r="G7" s="245"/>
      <c r="H7" s="245"/>
      <c r="I7" s="245"/>
    </row>
    <row r="8" ht="18.75">
      <c r="A8" s="95"/>
    </row>
    <row r="9" spans="1:9" ht="17.25">
      <c r="A9" s="301" t="s">
        <v>451</v>
      </c>
      <c r="B9" s="301"/>
      <c r="C9" s="301"/>
      <c r="D9" s="301"/>
      <c r="E9" s="301"/>
      <c r="F9" s="301"/>
      <c r="G9" s="301"/>
      <c r="H9" s="301"/>
      <c r="I9" s="301"/>
    </row>
    <row r="10" spans="1:9" ht="17.25">
      <c r="A10" s="301" t="s">
        <v>452</v>
      </c>
      <c r="B10" s="301"/>
      <c r="C10" s="301"/>
      <c r="D10" s="301"/>
      <c r="E10" s="301"/>
      <c r="F10" s="301"/>
      <c r="G10" s="301"/>
      <c r="H10" s="301"/>
      <c r="I10" s="301"/>
    </row>
    <row r="11" spans="1:9" ht="17.25">
      <c r="A11" s="301" t="s">
        <v>453</v>
      </c>
      <c r="B11" s="301"/>
      <c r="C11" s="301"/>
      <c r="D11" s="301"/>
      <c r="E11" s="301"/>
      <c r="F11" s="301"/>
      <c r="G11" s="301"/>
      <c r="H11" s="301"/>
      <c r="I11" s="301"/>
    </row>
    <row r="12" spans="1:9" ht="17.25">
      <c r="A12" s="301" t="s">
        <v>457</v>
      </c>
      <c r="B12" s="301"/>
      <c r="C12" s="301"/>
      <c r="D12" s="301"/>
      <c r="E12" s="301"/>
      <c r="F12" s="301"/>
      <c r="G12" s="301"/>
      <c r="H12" s="301"/>
      <c r="I12" s="301"/>
    </row>
    <row r="13" spans="1:9" ht="34.5" customHeight="1">
      <c r="A13" s="301" t="s">
        <v>458</v>
      </c>
      <c r="B13" s="301"/>
      <c r="C13" s="301"/>
      <c r="D13" s="301"/>
      <c r="E13" s="301"/>
      <c r="F13" s="301"/>
      <c r="G13" s="301"/>
      <c r="H13" s="301"/>
      <c r="I13" s="301"/>
    </row>
    <row r="14" spans="1:9" ht="34.5" customHeight="1">
      <c r="A14" s="301" t="s">
        <v>461</v>
      </c>
      <c r="B14" s="301"/>
      <c r="C14" s="301"/>
      <c r="D14" s="301"/>
      <c r="E14" s="301"/>
      <c r="F14" s="301"/>
      <c r="G14" s="301"/>
      <c r="H14" s="301"/>
      <c r="I14" s="301"/>
    </row>
    <row r="15" spans="1:9" ht="34.5" customHeight="1">
      <c r="A15" s="301" t="s">
        <v>253</v>
      </c>
      <c r="B15" s="301"/>
      <c r="C15" s="301"/>
      <c r="D15" s="301"/>
      <c r="E15" s="301"/>
      <c r="F15" s="301"/>
      <c r="G15" s="301"/>
      <c r="H15" s="301"/>
      <c r="I15" s="301"/>
    </row>
    <row r="16" spans="1:9" ht="34.5" customHeight="1">
      <c r="A16" s="301" t="s">
        <v>462</v>
      </c>
      <c r="B16" s="301"/>
      <c r="C16" s="301"/>
      <c r="D16" s="301"/>
      <c r="E16" s="301"/>
      <c r="F16" s="301"/>
      <c r="G16" s="301"/>
      <c r="H16" s="301"/>
      <c r="I16" s="301"/>
    </row>
    <row r="17" spans="1:9" ht="17.25">
      <c r="A17" s="301" t="s">
        <v>459</v>
      </c>
      <c r="B17" s="301"/>
      <c r="C17" s="301"/>
      <c r="D17" s="301"/>
      <c r="E17" s="301"/>
      <c r="F17" s="301"/>
      <c r="G17" s="301"/>
      <c r="H17" s="301"/>
      <c r="I17" s="301"/>
    </row>
    <row r="18" spans="1:9" ht="17.25">
      <c r="A18" s="301" t="s">
        <v>254</v>
      </c>
      <c r="B18" s="301"/>
      <c r="C18" s="301"/>
      <c r="D18" s="301"/>
      <c r="E18" s="301"/>
      <c r="F18" s="301"/>
      <c r="G18" s="301"/>
      <c r="H18" s="301"/>
      <c r="I18" s="301"/>
    </row>
    <row r="19" spans="1:9" ht="17.25">
      <c r="A19" s="301" t="s">
        <v>460</v>
      </c>
      <c r="B19" s="301"/>
      <c r="C19" s="301"/>
      <c r="D19" s="301"/>
      <c r="E19" s="301"/>
      <c r="F19" s="301"/>
      <c r="G19" s="301"/>
      <c r="H19" s="301"/>
      <c r="I19" s="301"/>
    </row>
    <row r="20" spans="1:9" ht="17.25">
      <c r="A20" s="301" t="s">
        <v>255</v>
      </c>
      <c r="B20" s="301"/>
      <c r="C20" s="301"/>
      <c r="D20" s="301"/>
      <c r="E20" s="301"/>
      <c r="F20" s="301"/>
      <c r="G20" s="301"/>
      <c r="H20" s="301"/>
      <c r="I20" s="301"/>
    </row>
    <row r="21" spans="1:9" ht="17.25">
      <c r="A21" s="301" t="s">
        <v>366</v>
      </c>
      <c r="B21" s="301"/>
      <c r="C21" s="301"/>
      <c r="D21" s="301"/>
      <c r="E21" s="301"/>
      <c r="F21" s="301"/>
      <c r="G21" s="301"/>
      <c r="H21" s="301"/>
      <c r="I21" s="301"/>
    </row>
    <row r="22" spans="1:9" ht="30.75" customHeight="1">
      <c r="A22" s="301" t="s">
        <v>463</v>
      </c>
      <c r="B22" s="301"/>
      <c r="C22" s="301"/>
      <c r="D22" s="301"/>
      <c r="E22" s="301"/>
      <c r="F22" s="301"/>
      <c r="G22" s="301"/>
      <c r="H22" s="301"/>
      <c r="I22" s="301"/>
    </row>
    <row r="23" spans="1:9" ht="17.25">
      <c r="A23" s="301" t="s">
        <v>256</v>
      </c>
      <c r="B23" s="301"/>
      <c r="C23" s="301"/>
      <c r="D23" s="301"/>
      <c r="E23" s="301"/>
      <c r="F23" s="301"/>
      <c r="G23" s="301"/>
      <c r="H23" s="301"/>
      <c r="I23" s="301"/>
    </row>
    <row r="24" spans="1:9" ht="17.25">
      <c r="A24" s="301" t="s">
        <v>465</v>
      </c>
      <c r="B24" s="301"/>
      <c r="C24" s="301"/>
      <c r="D24" s="301"/>
      <c r="E24" s="301"/>
      <c r="F24" s="301"/>
      <c r="G24" s="301"/>
      <c r="H24" s="301"/>
      <c r="I24" s="301"/>
    </row>
    <row r="25" spans="1:9" ht="17.25">
      <c r="A25" s="301" t="s">
        <v>466</v>
      </c>
      <c r="B25" s="301"/>
      <c r="C25" s="301"/>
      <c r="D25" s="301"/>
      <c r="E25" s="301"/>
      <c r="F25" s="301"/>
      <c r="G25" s="301"/>
      <c r="H25" s="301"/>
      <c r="I25" s="301"/>
    </row>
    <row r="26" spans="1:9" ht="17.25">
      <c r="A26" s="301" t="s">
        <v>464</v>
      </c>
      <c r="B26" s="301"/>
      <c r="C26" s="301"/>
      <c r="D26" s="301"/>
      <c r="E26" s="301"/>
      <c r="F26" s="301"/>
      <c r="G26" s="301"/>
      <c r="H26" s="301"/>
      <c r="I26" s="301"/>
    </row>
    <row r="27" ht="18.75">
      <c r="A27" s="95"/>
    </row>
    <row r="28" ht="18.75">
      <c r="A28" s="95"/>
    </row>
    <row r="29" spans="1:5" s="36" customFormat="1" ht="15.75">
      <c r="A29" s="39" t="s">
        <v>387</v>
      </c>
      <c r="B29" s="40"/>
      <c r="C29" s="40"/>
      <c r="D29" s="40"/>
      <c r="E29" s="40"/>
    </row>
    <row r="30" spans="1:5" s="36" customFormat="1" ht="15.75">
      <c r="A30" s="39" t="s">
        <v>152</v>
      </c>
      <c r="B30" s="40"/>
      <c r="C30" s="40"/>
      <c r="D30" s="40"/>
      <c r="E30" s="39"/>
    </row>
    <row r="31" spans="1:5" s="36" customFormat="1" ht="15.75">
      <c r="A31" s="39" t="s">
        <v>367</v>
      </c>
      <c r="B31" s="40"/>
      <c r="C31" s="40"/>
      <c r="D31" s="40"/>
      <c r="E31" s="40"/>
    </row>
    <row r="32" spans="1:5" s="36" customFormat="1" ht="15.75">
      <c r="A32" s="39"/>
      <c r="B32" s="40"/>
      <c r="C32" s="40"/>
      <c r="D32" s="40"/>
      <c r="E32" s="40"/>
    </row>
    <row r="33" spans="1:5" s="36" customFormat="1" ht="15.75">
      <c r="A33" s="39" t="s">
        <v>153</v>
      </c>
      <c r="B33" s="40"/>
      <c r="C33" s="40"/>
      <c r="D33" s="40"/>
      <c r="E33" s="40"/>
    </row>
    <row r="34" spans="1:5" s="36" customFormat="1" ht="15.75">
      <c r="A34" s="39" t="s">
        <v>152</v>
      </c>
      <c r="B34" s="40"/>
      <c r="C34" s="40"/>
      <c r="D34" s="40"/>
      <c r="E34" s="40"/>
    </row>
    <row r="35" spans="1:8" s="36" customFormat="1" ht="15.75">
      <c r="A35" s="153" t="s">
        <v>386</v>
      </c>
      <c r="B35" s="152"/>
      <c r="C35" s="152"/>
      <c r="D35" s="152"/>
      <c r="E35" s="152"/>
      <c r="F35" s="35"/>
      <c r="G35" s="35"/>
      <c r="H35" s="35"/>
    </row>
  </sheetData>
  <sheetProtection/>
  <mergeCells count="23">
    <mergeCell ref="A6:I7"/>
    <mergeCell ref="F1:I1"/>
    <mergeCell ref="F2:I2"/>
    <mergeCell ref="F3:I3"/>
    <mergeCell ref="F4:I4"/>
    <mergeCell ref="A21:I21"/>
    <mergeCell ref="A20:I20"/>
    <mergeCell ref="A9:I9"/>
    <mergeCell ref="A10:I10"/>
    <mergeCell ref="A11:I11"/>
    <mergeCell ref="A25:I25"/>
    <mergeCell ref="A26:I26"/>
    <mergeCell ref="A15:I15"/>
    <mergeCell ref="A16:I16"/>
    <mergeCell ref="A17:I17"/>
    <mergeCell ref="A18:I18"/>
    <mergeCell ref="A19:I19"/>
    <mergeCell ref="A12:I12"/>
    <mergeCell ref="A13:I13"/>
    <mergeCell ref="A14:I14"/>
    <mergeCell ref="A22:I22"/>
    <mergeCell ref="A23:I23"/>
    <mergeCell ref="A24:I24"/>
  </mergeCells>
  <printOptions/>
  <pageMargins left="1.21" right="0.49" top="0.5" bottom="0.37" header="0.3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7.28125" style="18" customWidth="1"/>
    <col min="2" max="2" width="41.00390625" style="19" customWidth="1"/>
    <col min="3" max="3" width="8.7109375" style="55" customWidth="1"/>
    <col min="4" max="4" width="9.28125" style="55" customWidth="1"/>
    <col min="5" max="5" width="8.8515625" style="56" customWidth="1"/>
    <col min="6" max="16384" width="9.140625" style="18" customWidth="1"/>
  </cols>
  <sheetData>
    <row r="1" spans="2:5" ht="15.75" customHeight="1">
      <c r="B1" s="246" t="s">
        <v>157</v>
      </c>
      <c r="C1" s="246"/>
      <c r="D1" s="246"/>
      <c r="E1" s="246"/>
    </row>
    <row r="2" spans="2:5" ht="15.75" customHeight="1">
      <c r="B2" s="246" t="s">
        <v>156</v>
      </c>
      <c r="C2" s="246"/>
      <c r="D2" s="246"/>
      <c r="E2" s="246"/>
    </row>
    <row r="3" spans="2:5" ht="15.75" customHeight="1">
      <c r="B3" s="246" t="s">
        <v>388</v>
      </c>
      <c r="C3" s="246"/>
      <c r="D3" s="246"/>
      <c r="E3" s="246"/>
    </row>
    <row r="4" spans="2:5" ht="15.75" customHeight="1">
      <c r="B4" s="32"/>
      <c r="C4" s="32"/>
      <c r="D4" s="32"/>
      <c r="E4" s="32"/>
    </row>
    <row r="5" spans="1:5" ht="75.75" customHeight="1">
      <c r="A5" s="261" t="s">
        <v>417</v>
      </c>
      <c r="B5" s="261"/>
      <c r="C5" s="261"/>
      <c r="D5" s="261"/>
      <c r="E5" s="261"/>
    </row>
    <row r="6" spans="4:5" ht="15.75" thickBot="1">
      <c r="D6" s="262" t="s">
        <v>15</v>
      </c>
      <c r="E6" s="262"/>
    </row>
    <row r="7" spans="1:5" ht="111.75" customHeight="1">
      <c r="A7" s="263" t="s">
        <v>47</v>
      </c>
      <c r="B7" s="263" t="s">
        <v>81</v>
      </c>
      <c r="C7" s="255" t="s">
        <v>249</v>
      </c>
      <c r="D7" s="255" t="s">
        <v>59</v>
      </c>
      <c r="E7" s="258" t="s">
        <v>18</v>
      </c>
    </row>
    <row r="8" spans="1:5" ht="15">
      <c r="A8" s="264"/>
      <c r="B8" s="264"/>
      <c r="C8" s="256"/>
      <c r="D8" s="256"/>
      <c r="E8" s="259"/>
    </row>
    <row r="9" spans="1:5" ht="15.75" thickBot="1">
      <c r="A9" s="265"/>
      <c r="B9" s="265"/>
      <c r="C9" s="257"/>
      <c r="D9" s="257"/>
      <c r="E9" s="260"/>
    </row>
    <row r="10" spans="1:5" ht="30" thickBot="1">
      <c r="A10" s="41" t="s">
        <v>63</v>
      </c>
      <c r="B10" s="20" t="s">
        <v>84</v>
      </c>
      <c r="C10" s="42">
        <f>C11+C17+C23+C26+C32+C36+C44+C40</f>
        <v>11323.5</v>
      </c>
      <c r="D10" s="42">
        <f>D11+D17+D23+D26+D32+D36+D44+D40</f>
        <v>11755.800000000003</v>
      </c>
      <c r="E10" s="43">
        <f>D10*100/C10</f>
        <v>103.81772420188106</v>
      </c>
    </row>
    <row r="11" spans="1:5" ht="30" thickBot="1">
      <c r="A11" s="41" t="s">
        <v>85</v>
      </c>
      <c r="B11" s="20" t="s">
        <v>86</v>
      </c>
      <c r="C11" s="42">
        <f>C12</f>
        <v>3840</v>
      </c>
      <c r="D11" s="42">
        <f>D12</f>
        <v>3926.6</v>
      </c>
      <c r="E11" s="43">
        <f aca="true" t="shared" si="0" ref="E11:E66">D11*100/C11</f>
        <v>102.25520833333333</v>
      </c>
    </row>
    <row r="12" spans="1:5" ht="30.75" thickBot="1">
      <c r="A12" s="44" t="s">
        <v>87</v>
      </c>
      <c r="B12" s="21" t="s">
        <v>88</v>
      </c>
      <c r="C12" s="45">
        <f>C13+C14+C15+C16</f>
        <v>3840</v>
      </c>
      <c r="D12" s="45">
        <f>D13+D14+D15+D16</f>
        <v>3926.6</v>
      </c>
      <c r="E12" s="45">
        <f>E13+E14+E15</f>
        <v>326.03760083535053</v>
      </c>
    </row>
    <row r="13" spans="1:5" ht="120.75" thickBot="1">
      <c r="A13" s="47" t="s">
        <v>89</v>
      </c>
      <c r="B13" s="23" t="s">
        <v>154</v>
      </c>
      <c r="C13" s="48">
        <v>3665.1</v>
      </c>
      <c r="D13" s="49">
        <v>3727</v>
      </c>
      <c r="E13" s="50">
        <f t="shared" si="0"/>
        <v>101.68890344056096</v>
      </c>
    </row>
    <row r="14" spans="1:5" ht="165.75" thickBot="1">
      <c r="A14" s="47" t="s">
        <v>90</v>
      </c>
      <c r="B14" s="57" t="s">
        <v>91</v>
      </c>
      <c r="C14" s="48">
        <v>73.5</v>
      </c>
      <c r="D14" s="49">
        <v>73.5</v>
      </c>
      <c r="E14" s="50">
        <f t="shared" si="0"/>
        <v>100</v>
      </c>
    </row>
    <row r="15" spans="1:5" ht="75.75" thickBot="1">
      <c r="A15" s="47" t="s">
        <v>92</v>
      </c>
      <c r="B15" s="57" t="s">
        <v>93</v>
      </c>
      <c r="C15" s="48">
        <v>99.8</v>
      </c>
      <c r="D15" s="49">
        <v>124.1</v>
      </c>
      <c r="E15" s="50">
        <f t="shared" si="0"/>
        <v>124.34869739478958</v>
      </c>
    </row>
    <row r="16" spans="1:5" ht="135.75" thickBot="1">
      <c r="A16" s="47" t="s">
        <v>409</v>
      </c>
      <c r="B16" s="222" t="s">
        <v>410</v>
      </c>
      <c r="C16" s="48">
        <v>1.6</v>
      </c>
      <c r="D16" s="49">
        <v>2</v>
      </c>
      <c r="E16" s="50">
        <f t="shared" si="0"/>
        <v>125</v>
      </c>
    </row>
    <row r="17" spans="1:5" ht="44.25" thickBot="1">
      <c r="A17" s="41" t="s">
        <v>94</v>
      </c>
      <c r="B17" s="20" t="s">
        <v>95</v>
      </c>
      <c r="C17" s="42">
        <f>C18</f>
        <v>2435.1</v>
      </c>
      <c r="D17" s="42">
        <f>D18</f>
        <v>2872.5</v>
      </c>
      <c r="E17" s="43">
        <f t="shared" si="0"/>
        <v>117.96230134286067</v>
      </c>
    </row>
    <row r="18" spans="1:5" ht="45.75" thickBot="1">
      <c r="A18" s="41" t="s">
        <v>96</v>
      </c>
      <c r="B18" s="21" t="s">
        <v>97</v>
      </c>
      <c r="C18" s="45">
        <f>C19+C20+C21+C22</f>
        <v>2435.1</v>
      </c>
      <c r="D18" s="45">
        <f>D19+D20+D21+D22</f>
        <v>2872.5</v>
      </c>
      <c r="E18" s="46">
        <f t="shared" si="0"/>
        <v>117.96230134286067</v>
      </c>
    </row>
    <row r="19" spans="1:5" ht="105.75" thickBot="1">
      <c r="A19" s="41" t="s">
        <v>98</v>
      </c>
      <c r="B19" s="24" t="s">
        <v>99</v>
      </c>
      <c r="C19" s="48">
        <v>924.6</v>
      </c>
      <c r="D19" s="49">
        <v>1279.9</v>
      </c>
      <c r="E19" s="50">
        <f t="shared" si="0"/>
        <v>138.42742807700628</v>
      </c>
    </row>
    <row r="20" spans="1:5" ht="135.75" thickBot="1">
      <c r="A20" s="41" t="s">
        <v>100</v>
      </c>
      <c r="B20" s="24" t="s">
        <v>101</v>
      </c>
      <c r="C20" s="48">
        <v>9.2</v>
      </c>
      <c r="D20" s="49">
        <v>12.3</v>
      </c>
      <c r="E20" s="50">
        <f t="shared" si="0"/>
        <v>133.69565217391306</v>
      </c>
    </row>
    <row r="21" spans="1:5" ht="120.75" thickBot="1">
      <c r="A21" s="41" t="s">
        <v>102</v>
      </c>
      <c r="B21" s="24" t="s">
        <v>103</v>
      </c>
      <c r="C21" s="48">
        <v>1501.3</v>
      </c>
      <c r="D21" s="49">
        <v>1867.1</v>
      </c>
      <c r="E21" s="50">
        <f t="shared" si="0"/>
        <v>124.36554985679078</v>
      </c>
    </row>
    <row r="22" spans="1:5" ht="120.75" thickBot="1">
      <c r="A22" s="41" t="s">
        <v>104</v>
      </c>
      <c r="B22" s="24" t="s">
        <v>105</v>
      </c>
      <c r="C22" s="48">
        <v>0</v>
      </c>
      <c r="D22" s="49">
        <v>-286.8</v>
      </c>
      <c r="E22" s="50">
        <v>0</v>
      </c>
    </row>
    <row r="23" spans="1:5" ht="30" thickBot="1">
      <c r="A23" s="41" t="s">
        <v>106</v>
      </c>
      <c r="B23" s="20" t="s">
        <v>107</v>
      </c>
      <c r="C23" s="42">
        <f>C24</f>
        <v>150</v>
      </c>
      <c r="D23" s="42">
        <f>D24</f>
        <v>151.1</v>
      </c>
      <c r="E23" s="43">
        <f t="shared" si="0"/>
        <v>100.73333333333333</v>
      </c>
    </row>
    <row r="24" spans="1:5" ht="30.75" thickBot="1">
      <c r="A24" s="44" t="s">
        <v>108</v>
      </c>
      <c r="B24" s="21" t="s">
        <v>109</v>
      </c>
      <c r="C24" s="45">
        <f>C25</f>
        <v>150</v>
      </c>
      <c r="D24" s="45">
        <f>D25</f>
        <v>151.1</v>
      </c>
      <c r="E24" s="46">
        <f t="shared" si="0"/>
        <v>100.73333333333333</v>
      </c>
    </row>
    <row r="25" spans="1:5" ht="30.75" thickBot="1">
      <c r="A25" s="47" t="s">
        <v>110</v>
      </c>
      <c r="B25" s="24" t="s">
        <v>109</v>
      </c>
      <c r="C25" s="48">
        <v>150</v>
      </c>
      <c r="D25" s="49">
        <v>151.1</v>
      </c>
      <c r="E25" s="50">
        <f t="shared" si="0"/>
        <v>100.73333333333333</v>
      </c>
    </row>
    <row r="26" spans="1:5" ht="30" thickBot="1">
      <c r="A26" s="41" t="s">
        <v>111</v>
      </c>
      <c r="B26" s="20" t="s">
        <v>112</v>
      </c>
      <c r="C26" s="42">
        <f>C27+C29</f>
        <v>4437</v>
      </c>
      <c r="D26" s="42">
        <f>D27+D29</f>
        <v>4343.200000000001</v>
      </c>
      <c r="E26" s="43">
        <f t="shared" si="0"/>
        <v>97.88595898129368</v>
      </c>
    </row>
    <row r="27" spans="1:5" ht="30.75" thickBot="1">
      <c r="A27" s="44" t="s">
        <v>113</v>
      </c>
      <c r="B27" s="21" t="s">
        <v>114</v>
      </c>
      <c r="C27" s="45">
        <f>C28</f>
        <v>1415</v>
      </c>
      <c r="D27" s="45">
        <f>D28</f>
        <v>1463.4</v>
      </c>
      <c r="E27" s="46">
        <f t="shared" si="0"/>
        <v>103.42049469964664</v>
      </c>
    </row>
    <row r="28" spans="1:5" ht="75.75" thickBot="1">
      <c r="A28" s="47" t="s">
        <v>115</v>
      </c>
      <c r="B28" s="24" t="s">
        <v>116</v>
      </c>
      <c r="C28" s="48">
        <v>1415</v>
      </c>
      <c r="D28" s="49">
        <v>1463.4</v>
      </c>
      <c r="E28" s="50">
        <f t="shared" si="0"/>
        <v>103.42049469964664</v>
      </c>
    </row>
    <row r="29" spans="1:5" ht="30.75" thickBot="1">
      <c r="A29" s="44" t="s">
        <v>117</v>
      </c>
      <c r="B29" s="21" t="s">
        <v>118</v>
      </c>
      <c r="C29" s="45">
        <f>C30+C31</f>
        <v>3022</v>
      </c>
      <c r="D29" s="45">
        <f>D30+D31</f>
        <v>2879.8</v>
      </c>
      <c r="E29" s="46">
        <f t="shared" si="0"/>
        <v>95.29450694904037</v>
      </c>
    </row>
    <row r="30" spans="1:5" ht="60.75" thickBot="1">
      <c r="A30" s="47" t="s">
        <v>119</v>
      </c>
      <c r="B30" s="24" t="s">
        <v>120</v>
      </c>
      <c r="C30" s="48">
        <v>1349</v>
      </c>
      <c r="D30" s="49">
        <v>1169.6</v>
      </c>
      <c r="E30" s="50">
        <f t="shared" si="0"/>
        <v>86.70126019273535</v>
      </c>
    </row>
    <row r="31" spans="1:5" ht="60.75" thickBot="1">
      <c r="A31" s="47" t="s">
        <v>121</v>
      </c>
      <c r="B31" s="24" t="s">
        <v>122</v>
      </c>
      <c r="C31" s="48">
        <v>1673</v>
      </c>
      <c r="D31" s="49">
        <v>1710.2</v>
      </c>
      <c r="E31" s="50">
        <f t="shared" si="0"/>
        <v>102.22355050806934</v>
      </c>
    </row>
    <row r="32" spans="1:5" ht="44.25" thickBot="1">
      <c r="A32" s="41" t="s">
        <v>123</v>
      </c>
      <c r="B32" s="20" t="s">
        <v>124</v>
      </c>
      <c r="C32" s="42">
        <f aca="true" t="shared" si="1" ref="C32:D34">C33</f>
        <v>430</v>
      </c>
      <c r="D32" s="42">
        <f t="shared" si="1"/>
        <v>430.1</v>
      </c>
      <c r="E32" s="43">
        <f t="shared" si="0"/>
        <v>100.02325581395348</v>
      </c>
    </row>
    <row r="33" spans="1:5" ht="150.75" thickBot="1">
      <c r="A33" s="44" t="s">
        <v>125</v>
      </c>
      <c r="B33" s="21" t="s">
        <v>126</v>
      </c>
      <c r="C33" s="45">
        <f t="shared" si="1"/>
        <v>430</v>
      </c>
      <c r="D33" s="45">
        <f t="shared" si="1"/>
        <v>430.1</v>
      </c>
      <c r="E33" s="46">
        <f t="shared" si="0"/>
        <v>100.02325581395348</v>
      </c>
    </row>
    <row r="34" spans="1:5" ht="120.75" thickBot="1">
      <c r="A34" s="47" t="s">
        <v>127</v>
      </c>
      <c r="B34" s="24" t="s">
        <v>128</v>
      </c>
      <c r="C34" s="49">
        <f t="shared" si="1"/>
        <v>430</v>
      </c>
      <c r="D34" s="49">
        <f t="shared" si="1"/>
        <v>430.1</v>
      </c>
      <c r="E34" s="50">
        <f t="shared" si="0"/>
        <v>100.02325581395348</v>
      </c>
    </row>
    <row r="35" spans="1:5" ht="90.75" thickBot="1">
      <c r="A35" s="47" t="s">
        <v>64</v>
      </c>
      <c r="B35" s="24" t="s">
        <v>129</v>
      </c>
      <c r="C35" s="48">
        <v>430</v>
      </c>
      <c r="D35" s="49">
        <v>430.1</v>
      </c>
      <c r="E35" s="50">
        <f t="shared" si="0"/>
        <v>100.02325581395348</v>
      </c>
    </row>
    <row r="36" spans="1:5" ht="44.25" thickBot="1">
      <c r="A36" s="41" t="s">
        <v>130</v>
      </c>
      <c r="B36" s="20" t="s">
        <v>131</v>
      </c>
      <c r="C36" s="42">
        <f aca="true" t="shared" si="2" ref="C36:D38">C37</f>
        <v>19</v>
      </c>
      <c r="D36" s="42">
        <f t="shared" si="2"/>
        <v>19.7</v>
      </c>
      <c r="E36" s="43">
        <f t="shared" si="0"/>
        <v>103.6842105263158</v>
      </c>
    </row>
    <row r="37" spans="1:5" ht="30.75" thickBot="1">
      <c r="A37" s="44" t="s">
        <v>132</v>
      </c>
      <c r="B37" s="21" t="s">
        <v>133</v>
      </c>
      <c r="C37" s="45">
        <f t="shared" si="2"/>
        <v>19</v>
      </c>
      <c r="D37" s="45">
        <f t="shared" si="2"/>
        <v>19.7</v>
      </c>
      <c r="E37" s="46">
        <f t="shared" si="0"/>
        <v>103.6842105263158</v>
      </c>
    </row>
    <row r="38" spans="1:5" ht="30.75" thickBot="1">
      <c r="A38" s="22" t="s">
        <v>134</v>
      </c>
      <c r="B38" s="23" t="s">
        <v>135</v>
      </c>
      <c r="C38" s="49">
        <f t="shared" si="2"/>
        <v>19</v>
      </c>
      <c r="D38" s="49">
        <f t="shared" si="2"/>
        <v>19.7</v>
      </c>
      <c r="E38" s="50">
        <f t="shared" si="0"/>
        <v>103.6842105263158</v>
      </c>
    </row>
    <row r="39" spans="1:5" ht="30.75" thickBot="1">
      <c r="A39" s="22" t="s">
        <v>48</v>
      </c>
      <c r="B39" s="23" t="s">
        <v>136</v>
      </c>
      <c r="C39" s="48">
        <v>19</v>
      </c>
      <c r="D39" s="49">
        <v>19.7</v>
      </c>
      <c r="E39" s="50">
        <f t="shared" si="0"/>
        <v>103.6842105263158</v>
      </c>
    </row>
    <row r="40" spans="1:5" ht="29.25" thickBot="1">
      <c r="A40" s="130" t="s">
        <v>370</v>
      </c>
      <c r="B40" s="131" t="s">
        <v>373</v>
      </c>
      <c r="C40" s="129">
        <f>C41</f>
        <v>3.4</v>
      </c>
      <c r="D40" s="129">
        <f aca="true" t="shared" si="3" ref="D40:E42">D41</f>
        <v>3.4</v>
      </c>
      <c r="E40" s="129">
        <f t="shared" si="3"/>
        <v>100</v>
      </c>
    </row>
    <row r="41" spans="1:5" ht="132" customHeight="1" thickBot="1">
      <c r="A41" s="132" t="s">
        <v>371</v>
      </c>
      <c r="B41" s="154" t="s">
        <v>374</v>
      </c>
      <c r="C41" s="51">
        <f>C42</f>
        <v>3.4</v>
      </c>
      <c r="D41" s="51">
        <f t="shared" si="3"/>
        <v>3.4</v>
      </c>
      <c r="E41" s="51">
        <f t="shared" si="3"/>
        <v>100</v>
      </c>
    </row>
    <row r="42" spans="1:5" ht="158.25" thickBot="1">
      <c r="A42" s="22" t="s">
        <v>372</v>
      </c>
      <c r="B42" s="26" t="s">
        <v>369</v>
      </c>
      <c r="C42" s="48">
        <f>C43</f>
        <v>3.4</v>
      </c>
      <c r="D42" s="48">
        <f t="shared" si="3"/>
        <v>3.4</v>
      </c>
      <c r="E42" s="48">
        <f t="shared" si="3"/>
        <v>100</v>
      </c>
    </row>
    <row r="43" spans="1:5" ht="158.25" thickBot="1">
      <c r="A43" s="22" t="s">
        <v>368</v>
      </c>
      <c r="B43" s="26" t="s">
        <v>369</v>
      </c>
      <c r="C43" s="48">
        <v>3.4</v>
      </c>
      <c r="D43" s="49">
        <v>3.4</v>
      </c>
      <c r="E43" s="50">
        <f t="shared" si="0"/>
        <v>100</v>
      </c>
    </row>
    <row r="44" spans="1:5" ht="29.25" thickBot="1">
      <c r="A44" s="130" t="s">
        <v>269</v>
      </c>
      <c r="B44" s="131" t="s">
        <v>270</v>
      </c>
      <c r="C44" s="129">
        <f>C45</f>
        <v>9</v>
      </c>
      <c r="D44" s="42">
        <f>D45</f>
        <v>9.2</v>
      </c>
      <c r="E44" s="43">
        <f t="shared" si="0"/>
        <v>102.22222222222221</v>
      </c>
    </row>
    <row r="45" spans="1:5" ht="45.75" thickBot="1">
      <c r="A45" s="132" t="s">
        <v>375</v>
      </c>
      <c r="B45" s="133" t="s">
        <v>376</v>
      </c>
      <c r="C45" s="51">
        <f>C46</f>
        <v>9</v>
      </c>
      <c r="D45" s="45">
        <f>D46</f>
        <v>9.2</v>
      </c>
      <c r="E45" s="46">
        <f t="shared" si="0"/>
        <v>102.22222222222221</v>
      </c>
    </row>
    <row r="46" spans="1:5" ht="60.75" thickBot="1">
      <c r="A46" s="22" t="s">
        <v>377</v>
      </c>
      <c r="B46" s="23" t="s">
        <v>378</v>
      </c>
      <c r="C46" s="48">
        <v>9</v>
      </c>
      <c r="D46" s="49">
        <v>9.2</v>
      </c>
      <c r="E46" s="50">
        <f t="shared" si="0"/>
        <v>102.22222222222221</v>
      </c>
    </row>
    <row r="47" spans="1:5" ht="30" thickBot="1">
      <c r="A47" s="41" t="s">
        <v>49</v>
      </c>
      <c r="B47" s="20" t="s">
        <v>137</v>
      </c>
      <c r="C47" s="42">
        <f>C48+C60+C63</f>
        <v>18633.4</v>
      </c>
      <c r="D47" s="42">
        <f>D48+D60+D63</f>
        <v>18633.600000000002</v>
      </c>
      <c r="E47" s="43">
        <f t="shared" si="0"/>
        <v>100.00107334141917</v>
      </c>
    </row>
    <row r="48" spans="1:5" ht="44.25" thickBot="1">
      <c r="A48" s="41" t="s">
        <v>138</v>
      </c>
      <c r="B48" s="20" t="s">
        <v>139</v>
      </c>
      <c r="C48" s="42">
        <f>+C49+C52+C55</f>
        <v>18337.800000000003</v>
      </c>
      <c r="D48" s="42">
        <f>+D49+D52+D55</f>
        <v>18337.800000000003</v>
      </c>
      <c r="E48" s="43">
        <f t="shared" si="0"/>
        <v>100</v>
      </c>
    </row>
    <row r="49" spans="1:5" ht="30.75" thickBot="1">
      <c r="A49" s="44" t="s">
        <v>407</v>
      </c>
      <c r="B49" s="21" t="s">
        <v>406</v>
      </c>
      <c r="C49" s="45">
        <f>C50</f>
        <v>5740.2</v>
      </c>
      <c r="D49" s="45">
        <f>D50</f>
        <v>5740.2</v>
      </c>
      <c r="E49" s="46">
        <f t="shared" si="0"/>
        <v>100</v>
      </c>
    </row>
    <row r="50" spans="1:5" ht="30.75" thickBot="1">
      <c r="A50" s="47" t="s">
        <v>408</v>
      </c>
      <c r="B50" s="24" t="s">
        <v>140</v>
      </c>
      <c r="C50" s="49">
        <f>C51</f>
        <v>5740.2</v>
      </c>
      <c r="D50" s="49">
        <f>D51</f>
        <v>5740.2</v>
      </c>
      <c r="E50" s="50">
        <f t="shared" si="0"/>
        <v>100</v>
      </c>
    </row>
    <row r="51" spans="1:5" ht="33" customHeight="1" thickBot="1">
      <c r="A51" s="47" t="s">
        <v>404</v>
      </c>
      <c r="B51" s="24" t="s">
        <v>268</v>
      </c>
      <c r="C51" s="48">
        <v>5740.2</v>
      </c>
      <c r="D51" s="49">
        <v>5740.2</v>
      </c>
      <c r="E51" s="50">
        <f t="shared" si="0"/>
        <v>100</v>
      </c>
    </row>
    <row r="52" spans="1:5" ht="45.75" thickBot="1">
      <c r="A52" s="44" t="s">
        <v>402</v>
      </c>
      <c r="B52" s="21" t="s">
        <v>266</v>
      </c>
      <c r="C52" s="51">
        <f>C53</f>
        <v>12392.7</v>
      </c>
      <c r="D52" s="51">
        <f>D53</f>
        <v>12392.7</v>
      </c>
      <c r="E52" s="46">
        <f t="shared" si="0"/>
        <v>100</v>
      </c>
    </row>
    <row r="53" spans="1:5" ht="30.75" thickBot="1">
      <c r="A53" s="47" t="s">
        <v>401</v>
      </c>
      <c r="B53" s="24" t="s">
        <v>267</v>
      </c>
      <c r="C53" s="49">
        <f>C54</f>
        <v>12392.7</v>
      </c>
      <c r="D53" s="49">
        <f>D54</f>
        <v>12392.7</v>
      </c>
      <c r="E53" s="50">
        <f t="shared" si="0"/>
        <v>100</v>
      </c>
    </row>
    <row r="54" spans="1:5" ht="30.75" thickBot="1">
      <c r="A54" s="47" t="s">
        <v>400</v>
      </c>
      <c r="B54" s="24" t="s">
        <v>260</v>
      </c>
      <c r="C54" s="48">
        <v>12392.7</v>
      </c>
      <c r="D54" s="49">
        <v>12392.7</v>
      </c>
      <c r="E54" s="50">
        <f t="shared" si="0"/>
        <v>100</v>
      </c>
    </row>
    <row r="55" spans="1:5" ht="30.75" thickBot="1">
      <c r="A55" s="44" t="s">
        <v>403</v>
      </c>
      <c r="B55" s="21" t="s">
        <v>265</v>
      </c>
      <c r="C55" s="45">
        <f>C56+C58</f>
        <v>204.9</v>
      </c>
      <c r="D55" s="45">
        <f>D56+D58</f>
        <v>204.9</v>
      </c>
      <c r="E55" s="43">
        <f t="shared" si="0"/>
        <v>100</v>
      </c>
    </row>
    <row r="56" spans="1:5" ht="45.75" thickBot="1">
      <c r="A56" s="47" t="s">
        <v>397</v>
      </c>
      <c r="B56" s="24" t="s">
        <v>142</v>
      </c>
      <c r="C56" s="49">
        <f>C57</f>
        <v>3.8</v>
      </c>
      <c r="D56" s="49">
        <f>D57</f>
        <v>3.8</v>
      </c>
      <c r="E56" s="50">
        <f t="shared" si="0"/>
        <v>100</v>
      </c>
    </row>
    <row r="57" spans="1:5" ht="60.75" thickBot="1">
      <c r="A57" s="47" t="s">
        <v>392</v>
      </c>
      <c r="B57" s="24" t="s">
        <v>396</v>
      </c>
      <c r="C57" s="48">
        <v>3.8</v>
      </c>
      <c r="D57" s="49">
        <v>3.8</v>
      </c>
      <c r="E57" s="50">
        <f t="shared" si="0"/>
        <v>100</v>
      </c>
    </row>
    <row r="58" spans="1:5" ht="60.75" thickBot="1">
      <c r="A58" s="47" t="s">
        <v>398</v>
      </c>
      <c r="B58" s="24" t="s">
        <v>141</v>
      </c>
      <c r="C58" s="49">
        <f>C59</f>
        <v>201.1</v>
      </c>
      <c r="D58" s="49">
        <f>D59</f>
        <v>201.1</v>
      </c>
      <c r="E58" s="50">
        <f>D58*100/C58</f>
        <v>100</v>
      </c>
    </row>
    <row r="59" spans="1:5" ht="60.75" thickBot="1">
      <c r="A59" s="47" t="s">
        <v>391</v>
      </c>
      <c r="B59" s="24" t="s">
        <v>399</v>
      </c>
      <c r="C59" s="48">
        <v>201.1</v>
      </c>
      <c r="D59" s="49">
        <v>201.1</v>
      </c>
      <c r="E59" s="50">
        <f>D59*100/C59</f>
        <v>100</v>
      </c>
    </row>
    <row r="60" spans="1:5" ht="30" thickBot="1">
      <c r="A60" s="41" t="s">
        <v>143</v>
      </c>
      <c r="B60" s="20" t="s">
        <v>144</v>
      </c>
      <c r="C60" s="42">
        <f>C61</f>
        <v>175</v>
      </c>
      <c r="D60" s="42">
        <f>D61</f>
        <v>175.1</v>
      </c>
      <c r="E60" s="43">
        <f t="shared" si="0"/>
        <v>100.05714285714286</v>
      </c>
    </row>
    <row r="61" spans="1:5" ht="30.75" thickBot="1">
      <c r="A61" s="44" t="s">
        <v>50</v>
      </c>
      <c r="B61" s="21" t="s">
        <v>145</v>
      </c>
      <c r="C61" s="45">
        <f>C62</f>
        <v>175</v>
      </c>
      <c r="D61" s="45">
        <f>D62</f>
        <v>175.1</v>
      </c>
      <c r="E61" s="46">
        <f t="shared" si="0"/>
        <v>100.05714285714286</v>
      </c>
    </row>
    <row r="62" spans="1:5" ht="30.75" thickBot="1">
      <c r="A62" s="47" t="s">
        <v>146</v>
      </c>
      <c r="B62" s="24" t="s">
        <v>145</v>
      </c>
      <c r="C62" s="48">
        <v>175</v>
      </c>
      <c r="D62" s="49">
        <v>175.1</v>
      </c>
      <c r="E62" s="50">
        <f t="shared" si="0"/>
        <v>100.05714285714286</v>
      </c>
    </row>
    <row r="63" spans="1:5" ht="115.5" thickBot="1">
      <c r="A63" s="41" t="s">
        <v>147</v>
      </c>
      <c r="B63" s="20" t="s">
        <v>148</v>
      </c>
      <c r="C63" s="42">
        <f aca="true" t="shared" si="4" ref="C63:D65">C64</f>
        <v>120.6</v>
      </c>
      <c r="D63" s="42">
        <f t="shared" si="4"/>
        <v>120.7</v>
      </c>
      <c r="E63" s="43">
        <f t="shared" si="0"/>
        <v>100.08291873963516</v>
      </c>
    </row>
    <row r="64" spans="1:5" ht="120.75" thickBot="1">
      <c r="A64" s="52" t="s">
        <v>149</v>
      </c>
      <c r="B64" s="21" t="s">
        <v>150</v>
      </c>
      <c r="C64" s="45">
        <f t="shared" si="4"/>
        <v>120.6</v>
      </c>
      <c r="D64" s="45">
        <f t="shared" si="4"/>
        <v>120.7</v>
      </c>
      <c r="E64" s="46">
        <f t="shared" si="0"/>
        <v>100.08291873963516</v>
      </c>
    </row>
    <row r="65" spans="1:5" ht="90.75" thickBot="1">
      <c r="A65" s="53" t="s">
        <v>395</v>
      </c>
      <c r="B65" s="24" t="s">
        <v>151</v>
      </c>
      <c r="C65" s="49">
        <f t="shared" si="4"/>
        <v>120.6</v>
      </c>
      <c r="D65" s="49">
        <f t="shared" si="4"/>
        <v>120.7</v>
      </c>
      <c r="E65" s="50">
        <f t="shared" si="0"/>
        <v>100.08291873963516</v>
      </c>
    </row>
    <row r="66" spans="1:5" ht="75.75" thickBot="1">
      <c r="A66" s="53" t="s">
        <v>390</v>
      </c>
      <c r="B66" s="24" t="s">
        <v>51</v>
      </c>
      <c r="C66" s="48">
        <v>120.6</v>
      </c>
      <c r="D66" s="49">
        <v>120.7</v>
      </c>
      <c r="E66" s="50">
        <f t="shared" si="0"/>
        <v>100.08291873963516</v>
      </c>
    </row>
    <row r="67" spans="1:5" ht="19.5" customHeight="1" thickBot="1">
      <c r="A67" s="54"/>
      <c r="B67" s="24" t="s">
        <v>52</v>
      </c>
      <c r="C67" s="49">
        <f>C47+C10</f>
        <v>29956.9</v>
      </c>
      <c r="D67" s="49">
        <f>D47+D10</f>
        <v>30389.400000000005</v>
      </c>
      <c r="E67" s="50">
        <f>D67*100/C67</f>
        <v>101.44374084100826</v>
      </c>
    </row>
    <row r="71" spans="1:5" s="36" customFormat="1" ht="15.75">
      <c r="A71" s="39" t="s">
        <v>387</v>
      </c>
      <c r="B71" s="40"/>
      <c r="C71" s="40"/>
      <c r="D71" s="40"/>
      <c r="E71" s="40"/>
    </row>
    <row r="72" spans="1:5" s="36" customFormat="1" ht="15.75">
      <c r="A72" s="39" t="s">
        <v>152</v>
      </c>
      <c r="B72" s="40"/>
      <c r="C72" s="40"/>
      <c r="D72" s="40"/>
      <c r="E72" s="39"/>
    </row>
    <row r="73" spans="1:5" s="36" customFormat="1" ht="15.75">
      <c r="A73" s="39" t="s">
        <v>367</v>
      </c>
      <c r="B73" s="40"/>
      <c r="C73" s="40"/>
      <c r="D73" s="40"/>
      <c r="E73" s="40"/>
    </row>
    <row r="74" spans="1:5" s="36" customFormat="1" ht="15.75">
      <c r="A74" s="39"/>
      <c r="B74" s="40"/>
      <c r="C74" s="40"/>
      <c r="D74" s="40"/>
      <c r="E74" s="40"/>
    </row>
    <row r="75" spans="1:5" s="36" customFormat="1" ht="15.75">
      <c r="A75" s="39" t="s">
        <v>153</v>
      </c>
      <c r="B75" s="40"/>
      <c r="C75" s="40"/>
      <c r="D75" s="40"/>
      <c r="E75" s="40"/>
    </row>
    <row r="76" spans="1:5" s="36" customFormat="1" ht="15.75">
      <c r="A76" s="39" t="s">
        <v>152</v>
      </c>
      <c r="B76" s="40"/>
      <c r="C76" s="40"/>
      <c r="D76" s="40"/>
      <c r="E76" s="40"/>
    </row>
    <row r="77" spans="1:5" s="36" customFormat="1" ht="15.75">
      <c r="A77" s="244" t="s">
        <v>384</v>
      </c>
      <c r="B77" s="244"/>
      <c r="C77" s="244"/>
      <c r="D77" s="244"/>
      <c r="E77" s="244"/>
    </row>
  </sheetData>
  <sheetProtection/>
  <mergeCells count="11">
    <mergeCell ref="A77:E77"/>
    <mergeCell ref="D6:E6"/>
    <mergeCell ref="A7:A9"/>
    <mergeCell ref="B7:B9"/>
    <mergeCell ref="C7:C9"/>
    <mergeCell ref="D7:D9"/>
    <mergeCell ref="E7:E9"/>
    <mergeCell ref="B1:E1"/>
    <mergeCell ref="B2:E2"/>
    <mergeCell ref="B3:E3"/>
    <mergeCell ref="A5:E5"/>
  </mergeCells>
  <hyperlinks>
    <hyperlink ref="B14" r:id="rId1" display="garantf1://10800200.227/"/>
    <hyperlink ref="B15" r:id="rId2" display="garantf1://10800200.228/"/>
  </hyperlinks>
  <printOptions/>
  <pageMargins left="1.02" right="0.41" top="0.44" bottom="0.39" header="0.23" footer="0.31496062992125984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="70" zoomScaleNormal="70" zoomScalePageLayoutView="0" workbookViewId="0" topLeftCell="A7">
      <selection activeCell="A19" sqref="A19"/>
    </sheetView>
  </sheetViews>
  <sheetFormatPr defaultColWidth="9.140625" defaultRowHeight="15"/>
  <cols>
    <col min="1" max="1" width="8.00390625" style="1" customWidth="1"/>
    <col min="2" max="2" width="12.140625" style="1" customWidth="1"/>
    <col min="3" max="3" width="59.8515625" style="74" customWidth="1"/>
    <col min="4" max="4" width="15.7109375" style="5" customWidth="1"/>
    <col min="5" max="5" width="16.00390625" style="5" customWidth="1"/>
    <col min="6" max="6" width="19.00390625" style="5" customWidth="1"/>
    <col min="7" max="7" width="13.28125" style="0" customWidth="1"/>
    <col min="9" max="9" width="16.7109375" style="0" customWidth="1"/>
  </cols>
  <sheetData>
    <row r="1" spans="3:6" ht="18.75">
      <c r="C1" s="246" t="s">
        <v>182</v>
      </c>
      <c r="D1" s="246"/>
      <c r="E1" s="246"/>
      <c r="F1" s="246"/>
    </row>
    <row r="2" spans="3:6" ht="29.25" customHeight="1">
      <c r="C2" s="246" t="s">
        <v>156</v>
      </c>
      <c r="D2" s="246"/>
      <c r="E2" s="246"/>
      <c r="F2" s="246"/>
    </row>
    <row r="3" spans="3:6" ht="18.75" customHeight="1">
      <c r="C3" s="246" t="s">
        <v>411</v>
      </c>
      <c r="D3" s="246"/>
      <c r="E3" s="246"/>
      <c r="F3" s="246"/>
    </row>
    <row r="4" spans="3:6" ht="18.75">
      <c r="C4" s="72"/>
      <c r="D4" s="2"/>
      <c r="E4" s="2"/>
      <c r="F4" s="3"/>
    </row>
    <row r="5" spans="1:6" ht="41.25" customHeight="1">
      <c r="A5" s="261" t="s">
        <v>416</v>
      </c>
      <c r="B5" s="261"/>
      <c r="C5" s="261"/>
      <c r="D5" s="261"/>
      <c r="E5" s="261"/>
      <c r="F5" s="261"/>
    </row>
    <row r="6" spans="3:6" ht="18.75">
      <c r="C6" s="73"/>
      <c r="D6" s="4"/>
      <c r="E6" s="4"/>
      <c r="F6" s="5" t="s">
        <v>15</v>
      </c>
    </row>
    <row r="7" spans="1:9" ht="19.5" thickBot="1">
      <c r="A7" s="10"/>
      <c r="B7" s="10"/>
      <c r="C7" s="11"/>
      <c r="D7" s="10"/>
      <c r="E7" s="10"/>
      <c r="F7" s="15"/>
      <c r="I7" s="9"/>
    </row>
    <row r="8" spans="1:6" ht="79.5" thickBot="1">
      <c r="A8" s="58" t="s">
        <v>10</v>
      </c>
      <c r="B8" s="59" t="s">
        <v>14</v>
      </c>
      <c r="C8" s="60" t="s">
        <v>28</v>
      </c>
      <c r="D8" s="61" t="s">
        <v>249</v>
      </c>
      <c r="E8" s="61" t="s">
        <v>59</v>
      </c>
      <c r="F8" s="62" t="s">
        <v>18</v>
      </c>
    </row>
    <row r="9" spans="1:6" ht="16.5" thickBot="1">
      <c r="A9" s="63"/>
      <c r="B9" s="64"/>
      <c r="C9" s="65" t="s">
        <v>40</v>
      </c>
      <c r="D9" s="66">
        <f>D11+D18+D20+D22+D25+D28</f>
        <v>32454.9</v>
      </c>
      <c r="E9" s="66">
        <f>E11+E18+E20+E22+E25+E28</f>
        <v>29680.3</v>
      </c>
      <c r="F9" s="67">
        <f>E9*100/D9</f>
        <v>91.45090571839691</v>
      </c>
    </row>
    <row r="10" spans="1:6" ht="16.5" thickBot="1">
      <c r="A10" s="63"/>
      <c r="B10" s="64"/>
      <c r="C10" s="65" t="s">
        <v>12</v>
      </c>
      <c r="D10" s="66"/>
      <c r="E10" s="66"/>
      <c r="F10" s="67"/>
    </row>
    <row r="11" spans="1:6" ht="16.5" thickBot="1">
      <c r="A11" s="63" t="s">
        <v>41</v>
      </c>
      <c r="B11" s="64" t="s">
        <v>158</v>
      </c>
      <c r="C11" s="65" t="s">
        <v>9</v>
      </c>
      <c r="D11" s="66">
        <f>D12+D13+D14+D17+D16+D15</f>
        <v>8463.4</v>
      </c>
      <c r="E11" s="66">
        <f>E12+E13+E14+E17+E16+E15</f>
        <v>8416.9</v>
      </c>
      <c r="F11" s="67">
        <f>E11*100/D11</f>
        <v>99.4505754188624</v>
      </c>
    </row>
    <row r="12" spans="1:6" ht="48" thickBot="1">
      <c r="A12" s="63"/>
      <c r="B12" s="64" t="s">
        <v>159</v>
      </c>
      <c r="C12" s="68" t="s">
        <v>160</v>
      </c>
      <c r="D12" s="69">
        <v>429.7</v>
      </c>
      <c r="E12" s="69">
        <v>429.7</v>
      </c>
      <c r="F12" s="70">
        <f>E12*100/D12</f>
        <v>100</v>
      </c>
    </row>
    <row r="13" spans="1:6" ht="63.75" thickBot="1">
      <c r="A13" s="63"/>
      <c r="B13" s="64" t="s">
        <v>161</v>
      </c>
      <c r="C13" s="68" t="s">
        <v>21</v>
      </c>
      <c r="D13" s="69">
        <v>4937.7</v>
      </c>
      <c r="E13" s="69">
        <v>4894.8</v>
      </c>
      <c r="F13" s="70">
        <f aca="true" t="shared" si="0" ref="F13:F29">E13*100/D13</f>
        <v>99.13117443344068</v>
      </c>
    </row>
    <row r="14" spans="1:6" ht="48" thickBot="1">
      <c r="A14" s="63"/>
      <c r="B14" s="64" t="s">
        <v>162</v>
      </c>
      <c r="C14" s="68" t="s">
        <v>163</v>
      </c>
      <c r="D14" s="69">
        <v>63.5</v>
      </c>
      <c r="E14" s="69">
        <v>63.5</v>
      </c>
      <c r="F14" s="70">
        <f t="shared" si="0"/>
        <v>100</v>
      </c>
    </row>
    <row r="15" spans="1:6" ht="16.5" thickBot="1">
      <c r="A15" s="128"/>
      <c r="B15" s="64" t="s">
        <v>412</v>
      </c>
      <c r="C15" s="68" t="s">
        <v>413</v>
      </c>
      <c r="D15" s="69">
        <v>395.4</v>
      </c>
      <c r="E15" s="69">
        <v>395.4</v>
      </c>
      <c r="F15" s="70">
        <f t="shared" si="0"/>
        <v>100</v>
      </c>
    </row>
    <row r="16" spans="1:6" ht="16.5" thickBot="1">
      <c r="A16" s="128"/>
      <c r="B16" s="64" t="s">
        <v>271</v>
      </c>
      <c r="C16" s="68" t="s">
        <v>204</v>
      </c>
      <c r="D16" s="69">
        <v>1</v>
      </c>
      <c r="E16" s="69">
        <v>0</v>
      </c>
      <c r="F16" s="70">
        <f t="shared" si="0"/>
        <v>0</v>
      </c>
    </row>
    <row r="17" spans="1:6" ht="20.25" customHeight="1" thickBot="1">
      <c r="A17" s="63"/>
      <c r="B17" s="64" t="s">
        <v>164</v>
      </c>
      <c r="C17" s="68" t="s">
        <v>7</v>
      </c>
      <c r="D17" s="69">
        <v>2636.1</v>
      </c>
      <c r="E17" s="69">
        <v>2633.5</v>
      </c>
      <c r="F17" s="70">
        <f t="shared" si="0"/>
        <v>99.90136944728955</v>
      </c>
    </row>
    <row r="18" spans="1:6" ht="17.25" customHeight="1" thickBot="1">
      <c r="A18" s="231" t="s">
        <v>42</v>
      </c>
      <c r="B18" s="64" t="s">
        <v>165</v>
      </c>
      <c r="C18" s="65" t="s">
        <v>16</v>
      </c>
      <c r="D18" s="66">
        <f>D19</f>
        <v>201.1</v>
      </c>
      <c r="E18" s="66">
        <f>E19</f>
        <v>201.1</v>
      </c>
      <c r="F18" s="67">
        <f>E18*100/D18</f>
        <v>100</v>
      </c>
    </row>
    <row r="19" spans="1:6" ht="17.25" customHeight="1" thickBot="1">
      <c r="A19" s="63"/>
      <c r="B19" s="64" t="s">
        <v>166</v>
      </c>
      <c r="C19" s="71" t="s">
        <v>11</v>
      </c>
      <c r="D19" s="69">
        <v>201.1</v>
      </c>
      <c r="E19" s="69">
        <v>201.1</v>
      </c>
      <c r="F19" s="70">
        <f t="shared" si="0"/>
        <v>100</v>
      </c>
    </row>
    <row r="20" spans="1:6" ht="32.25" thickBot="1">
      <c r="A20" s="63" t="s">
        <v>43</v>
      </c>
      <c r="B20" s="64" t="s">
        <v>167</v>
      </c>
      <c r="C20" s="65" t="s">
        <v>168</v>
      </c>
      <c r="D20" s="66">
        <f>D21</f>
        <v>36.4</v>
      </c>
      <c r="E20" s="66">
        <f>E21</f>
        <v>36.4</v>
      </c>
      <c r="F20" s="67">
        <f>E20*100/D20</f>
        <v>100</v>
      </c>
    </row>
    <row r="21" spans="1:6" ht="32.25" thickBot="1">
      <c r="A21" s="63"/>
      <c r="B21" s="64" t="s">
        <v>169</v>
      </c>
      <c r="C21" s="68" t="s">
        <v>170</v>
      </c>
      <c r="D21" s="69">
        <v>36.4</v>
      </c>
      <c r="E21" s="69">
        <v>36.4</v>
      </c>
      <c r="F21" s="70">
        <f t="shared" si="0"/>
        <v>100</v>
      </c>
    </row>
    <row r="22" spans="1:6" ht="16.5" thickBot="1">
      <c r="A22" s="63" t="s">
        <v>44</v>
      </c>
      <c r="B22" s="64" t="s">
        <v>171</v>
      </c>
      <c r="C22" s="65" t="s">
        <v>172</v>
      </c>
      <c r="D22" s="66">
        <f>D23+D24</f>
        <v>13426.900000000001</v>
      </c>
      <c r="E22" s="66">
        <f>E23+E24</f>
        <v>10837.800000000001</v>
      </c>
      <c r="F22" s="67">
        <f>E22*100/D22</f>
        <v>80.71706797548205</v>
      </c>
    </row>
    <row r="23" spans="1:6" ht="16.5" thickBot="1">
      <c r="A23" s="63"/>
      <c r="B23" s="64" t="s">
        <v>173</v>
      </c>
      <c r="C23" s="68" t="s">
        <v>17</v>
      </c>
      <c r="D23" s="69">
        <v>13291.2</v>
      </c>
      <c r="E23" s="69">
        <v>10702.1</v>
      </c>
      <c r="F23" s="70">
        <f t="shared" si="0"/>
        <v>80.52019381244733</v>
      </c>
    </row>
    <row r="24" spans="1:6" ht="16.5" thickBot="1">
      <c r="A24" s="63"/>
      <c r="B24" s="64" t="s">
        <v>174</v>
      </c>
      <c r="C24" s="68" t="s">
        <v>175</v>
      </c>
      <c r="D24" s="69">
        <v>135.7</v>
      </c>
      <c r="E24" s="69">
        <v>135.7</v>
      </c>
      <c r="F24" s="70">
        <f t="shared" si="0"/>
        <v>100</v>
      </c>
    </row>
    <row r="25" spans="1:6" ht="16.5" thickBot="1">
      <c r="A25" s="63" t="s">
        <v>45</v>
      </c>
      <c r="B25" s="64" t="s">
        <v>176</v>
      </c>
      <c r="C25" s="65" t="s">
        <v>5</v>
      </c>
      <c r="D25" s="66">
        <f>D26+D27</f>
        <v>2676.1</v>
      </c>
      <c r="E25" s="66">
        <f>E26+E27</f>
        <v>2537.3</v>
      </c>
      <c r="F25" s="67">
        <f>E25*100/D25</f>
        <v>94.8133477822204</v>
      </c>
    </row>
    <row r="26" spans="1:6" ht="16.5" thickBot="1">
      <c r="A26" s="63"/>
      <c r="B26" s="64" t="s">
        <v>177</v>
      </c>
      <c r="C26" s="68" t="s">
        <v>4</v>
      </c>
      <c r="D26" s="69">
        <v>630.5</v>
      </c>
      <c r="E26" s="69">
        <v>554.9</v>
      </c>
      <c r="F26" s="70">
        <f t="shared" si="0"/>
        <v>88.00951625693894</v>
      </c>
    </row>
    <row r="27" spans="1:6" ht="16.5" thickBot="1">
      <c r="A27" s="63"/>
      <c r="B27" s="64" t="s">
        <v>178</v>
      </c>
      <c r="C27" s="68" t="s">
        <v>3</v>
      </c>
      <c r="D27" s="69">
        <v>2045.6</v>
      </c>
      <c r="E27" s="69">
        <v>1982.4</v>
      </c>
      <c r="F27" s="70">
        <f t="shared" si="0"/>
        <v>96.91044192412984</v>
      </c>
    </row>
    <row r="28" spans="1:6" ht="16.5" thickBot="1">
      <c r="A28" s="128" t="s">
        <v>46</v>
      </c>
      <c r="B28" s="64" t="s">
        <v>179</v>
      </c>
      <c r="C28" s="65" t="s">
        <v>180</v>
      </c>
      <c r="D28" s="66">
        <f>D29</f>
        <v>7651</v>
      </c>
      <c r="E28" s="66">
        <f>E29</f>
        <v>7650.8</v>
      </c>
      <c r="F28" s="67">
        <f>E28*100/D28</f>
        <v>99.99738596261926</v>
      </c>
    </row>
    <row r="29" spans="1:6" ht="16.5" thickBot="1">
      <c r="A29" s="63"/>
      <c r="B29" s="64" t="s">
        <v>181</v>
      </c>
      <c r="C29" s="68" t="s">
        <v>2</v>
      </c>
      <c r="D29" s="69">
        <v>7651</v>
      </c>
      <c r="E29" s="69">
        <v>7650.8</v>
      </c>
      <c r="F29" s="70">
        <f t="shared" si="0"/>
        <v>99.99738596261926</v>
      </c>
    </row>
    <row r="33" spans="1:5" s="36" customFormat="1" ht="15.75">
      <c r="A33" s="39" t="s">
        <v>387</v>
      </c>
      <c r="B33" s="40"/>
      <c r="C33" s="40"/>
      <c r="D33" s="40"/>
      <c r="E33" s="40"/>
    </row>
    <row r="34" spans="1:5" s="36" customFormat="1" ht="15.75">
      <c r="A34" s="39" t="s">
        <v>152</v>
      </c>
      <c r="B34" s="40"/>
      <c r="C34" s="40"/>
      <c r="D34" s="40"/>
      <c r="E34" s="39"/>
    </row>
    <row r="35" spans="1:5" s="36" customFormat="1" ht="15.75">
      <c r="A35" s="39" t="s">
        <v>367</v>
      </c>
      <c r="B35" s="40"/>
      <c r="C35" s="40"/>
      <c r="D35" s="40"/>
      <c r="E35" s="40"/>
    </row>
    <row r="36" spans="1:5" s="36" customFormat="1" ht="15.75">
      <c r="A36" s="39"/>
      <c r="B36" s="40"/>
      <c r="C36" s="40"/>
      <c r="D36" s="40"/>
      <c r="E36" s="40"/>
    </row>
    <row r="37" spans="1:5" s="36" customFormat="1" ht="15.75">
      <c r="A37" s="39" t="s">
        <v>153</v>
      </c>
      <c r="B37" s="40"/>
      <c r="C37" s="40"/>
      <c r="D37" s="40"/>
      <c r="E37" s="40"/>
    </row>
    <row r="38" spans="1:5" s="36" customFormat="1" ht="15.75">
      <c r="A38" s="39" t="s">
        <v>152</v>
      </c>
      <c r="B38" s="40"/>
      <c r="C38" s="40"/>
      <c r="D38" s="40"/>
      <c r="E38" s="40"/>
    </row>
    <row r="39" spans="1:5" s="36" customFormat="1" ht="15.75">
      <c r="A39" s="244" t="s">
        <v>385</v>
      </c>
      <c r="B39" s="244"/>
      <c r="C39" s="244"/>
      <c r="D39" s="244"/>
      <c r="E39" s="244"/>
    </row>
  </sheetData>
  <sheetProtection/>
  <mergeCells count="5">
    <mergeCell ref="C1:F1"/>
    <mergeCell ref="C2:F2"/>
    <mergeCell ref="C3:F3"/>
    <mergeCell ref="A5:F5"/>
    <mergeCell ref="A39:E39"/>
  </mergeCells>
  <printOptions/>
  <pageMargins left="1.12" right="0.48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zoomScalePageLayoutView="0" workbookViewId="0" topLeftCell="A1">
      <selection activeCell="I17" sqref="I17"/>
    </sheetView>
  </sheetViews>
  <sheetFormatPr defaultColWidth="8.8515625" defaultRowHeight="15"/>
  <cols>
    <col min="1" max="1" width="3.28125" style="139" customWidth="1"/>
    <col min="2" max="2" width="36.7109375" style="139" customWidth="1"/>
    <col min="3" max="3" width="4.8515625" style="139" customWidth="1"/>
    <col min="4" max="5" width="4.00390625" style="217" customWidth="1"/>
    <col min="6" max="6" width="10.7109375" style="139" customWidth="1"/>
    <col min="7" max="7" width="4.421875" style="139" customWidth="1"/>
    <col min="8" max="8" width="8.8515625" style="220" customWidth="1"/>
    <col min="9" max="10" width="8.8515625" style="221" customWidth="1"/>
    <col min="11" max="16384" width="8.8515625" style="139" customWidth="1"/>
  </cols>
  <sheetData>
    <row r="1" spans="6:10" ht="18" customHeight="1">
      <c r="F1" s="266" t="s">
        <v>62</v>
      </c>
      <c r="G1" s="266"/>
      <c r="H1" s="266"/>
      <c r="I1" s="266"/>
      <c r="J1" s="266"/>
    </row>
    <row r="2" spans="6:10" ht="30" customHeight="1">
      <c r="F2" s="266" t="s">
        <v>246</v>
      </c>
      <c r="G2" s="266"/>
      <c r="H2" s="266"/>
      <c r="I2" s="266"/>
      <c r="J2" s="266"/>
    </row>
    <row r="3" spans="6:10" ht="18" customHeight="1">
      <c r="F3" s="266" t="s">
        <v>414</v>
      </c>
      <c r="G3" s="266"/>
      <c r="H3" s="266"/>
      <c r="I3" s="266"/>
      <c r="J3" s="266"/>
    </row>
    <row r="4" spans="6:10" ht="18.75">
      <c r="F4" s="267"/>
      <c r="G4" s="267"/>
      <c r="H4" s="267"/>
      <c r="I4" s="267"/>
      <c r="J4" s="267"/>
    </row>
    <row r="5" spans="6:10" ht="18.75">
      <c r="F5" s="267"/>
      <c r="G5" s="267"/>
      <c r="H5" s="267"/>
      <c r="I5" s="267"/>
      <c r="J5" s="267"/>
    </row>
    <row r="6" spans="1:10" ht="59.25" customHeight="1">
      <c r="A6" s="268" t="s">
        <v>415</v>
      </c>
      <c r="B6" s="268"/>
      <c r="C6" s="268"/>
      <c r="D6" s="268"/>
      <c r="E6" s="268"/>
      <c r="F6" s="268"/>
      <c r="G6" s="268"/>
      <c r="H6" s="268"/>
      <c r="I6" s="268"/>
      <c r="J6" s="268"/>
    </row>
    <row r="7" spans="8:10" ht="15.75" thickBot="1">
      <c r="H7" s="139"/>
      <c r="I7" s="139"/>
      <c r="J7" s="139"/>
    </row>
    <row r="8" spans="1:10" ht="84.75" thickBot="1">
      <c r="A8" s="156" t="s">
        <v>10</v>
      </c>
      <c r="B8" s="157" t="s">
        <v>28</v>
      </c>
      <c r="C8" s="158" t="s">
        <v>380</v>
      </c>
      <c r="D8" s="159" t="s">
        <v>29</v>
      </c>
      <c r="E8" s="159" t="s">
        <v>30</v>
      </c>
      <c r="F8" s="158" t="s">
        <v>278</v>
      </c>
      <c r="G8" s="160" t="s">
        <v>381</v>
      </c>
      <c r="H8" s="161" t="s">
        <v>82</v>
      </c>
      <c r="I8" s="162" t="s">
        <v>83</v>
      </c>
      <c r="J8" s="162" t="s">
        <v>18</v>
      </c>
    </row>
    <row r="9" spans="1:10" ht="15.75" thickBot="1">
      <c r="A9" s="163"/>
      <c r="B9" s="164" t="s">
        <v>40</v>
      </c>
      <c r="C9" s="164"/>
      <c r="D9" s="165"/>
      <c r="E9" s="165"/>
      <c r="F9" s="164"/>
      <c r="G9" s="166"/>
      <c r="H9" s="167">
        <f>H10+H17</f>
        <v>32454.9</v>
      </c>
      <c r="I9" s="167">
        <f>I10+I17</f>
        <v>29680.299999999996</v>
      </c>
      <c r="J9" s="168">
        <f aca="true" t="shared" si="0" ref="J9:J71">I9*100/H9</f>
        <v>91.4509057183969</v>
      </c>
    </row>
    <row r="10" spans="1:10" ht="25.5" thickBot="1">
      <c r="A10" s="163"/>
      <c r="B10" s="164" t="s">
        <v>184</v>
      </c>
      <c r="C10" s="164">
        <v>991</v>
      </c>
      <c r="D10" s="165"/>
      <c r="E10" s="165"/>
      <c r="F10" s="164"/>
      <c r="G10" s="166"/>
      <c r="H10" s="167">
        <f aca="true" t="shared" si="1" ref="H10:I15">H11</f>
        <v>63.5</v>
      </c>
      <c r="I10" s="168">
        <f t="shared" si="1"/>
        <v>63.5</v>
      </c>
      <c r="J10" s="168">
        <f t="shared" si="0"/>
        <v>100</v>
      </c>
    </row>
    <row r="11" spans="1:10" ht="15.75" thickBot="1">
      <c r="A11" s="163"/>
      <c r="B11" s="164" t="s">
        <v>9</v>
      </c>
      <c r="C11" s="164">
        <v>991</v>
      </c>
      <c r="D11" s="165" t="s">
        <v>31</v>
      </c>
      <c r="E11" s="165"/>
      <c r="F11" s="164"/>
      <c r="G11" s="166"/>
      <c r="H11" s="167">
        <f t="shared" si="1"/>
        <v>63.5</v>
      </c>
      <c r="I11" s="168">
        <f t="shared" si="1"/>
        <v>63.5</v>
      </c>
      <c r="J11" s="168">
        <f t="shared" si="0"/>
        <v>100</v>
      </c>
    </row>
    <row r="12" spans="1:10" ht="37.5" thickBot="1">
      <c r="A12" s="163"/>
      <c r="B12" s="164" t="s">
        <v>19</v>
      </c>
      <c r="C12" s="164">
        <v>991</v>
      </c>
      <c r="D12" s="165" t="s">
        <v>31</v>
      </c>
      <c r="E12" s="165" t="s">
        <v>32</v>
      </c>
      <c r="F12" s="164"/>
      <c r="G12" s="166"/>
      <c r="H12" s="167">
        <f t="shared" si="1"/>
        <v>63.5</v>
      </c>
      <c r="I12" s="168">
        <f>I13</f>
        <v>63.5</v>
      </c>
      <c r="J12" s="168">
        <f t="shared" si="0"/>
        <v>100</v>
      </c>
    </row>
    <row r="13" spans="1:10" ht="61.5" thickBot="1">
      <c r="A13" s="163"/>
      <c r="B13" s="169" t="s">
        <v>279</v>
      </c>
      <c r="C13" s="169">
        <v>991</v>
      </c>
      <c r="D13" s="165" t="s">
        <v>31</v>
      </c>
      <c r="E13" s="165" t="s">
        <v>32</v>
      </c>
      <c r="F13" s="169" t="s">
        <v>280</v>
      </c>
      <c r="G13" s="166"/>
      <c r="H13" s="167">
        <f t="shared" si="1"/>
        <v>63.5</v>
      </c>
      <c r="I13" s="168">
        <f>I14</f>
        <v>63.5</v>
      </c>
      <c r="J13" s="168">
        <f t="shared" si="0"/>
        <v>100</v>
      </c>
    </row>
    <row r="14" spans="1:10" ht="25.5" thickBot="1">
      <c r="A14" s="163"/>
      <c r="B14" s="169" t="s">
        <v>67</v>
      </c>
      <c r="C14" s="169">
        <v>991</v>
      </c>
      <c r="D14" s="165" t="s">
        <v>31</v>
      </c>
      <c r="E14" s="165" t="s">
        <v>32</v>
      </c>
      <c r="F14" s="169" t="s">
        <v>281</v>
      </c>
      <c r="G14" s="166"/>
      <c r="H14" s="167">
        <f t="shared" si="1"/>
        <v>63.5</v>
      </c>
      <c r="I14" s="168">
        <f>I15</f>
        <v>63.5</v>
      </c>
      <c r="J14" s="168">
        <f t="shared" si="0"/>
        <v>100</v>
      </c>
    </row>
    <row r="15" spans="1:10" ht="25.5" thickBot="1">
      <c r="A15" s="163"/>
      <c r="B15" s="169" t="s">
        <v>68</v>
      </c>
      <c r="C15" s="169">
        <v>991</v>
      </c>
      <c r="D15" s="165" t="s">
        <v>31</v>
      </c>
      <c r="E15" s="165" t="s">
        <v>32</v>
      </c>
      <c r="F15" s="169" t="s">
        <v>282</v>
      </c>
      <c r="G15" s="166"/>
      <c r="H15" s="167">
        <f t="shared" si="1"/>
        <v>63.5</v>
      </c>
      <c r="I15" s="168">
        <f>I16</f>
        <v>63.5</v>
      </c>
      <c r="J15" s="168">
        <f t="shared" si="0"/>
        <v>100</v>
      </c>
    </row>
    <row r="16" spans="1:10" ht="25.5" thickBot="1">
      <c r="A16" s="163"/>
      <c r="B16" s="169" t="s">
        <v>0</v>
      </c>
      <c r="C16" s="169">
        <v>991</v>
      </c>
      <c r="D16" s="165" t="s">
        <v>31</v>
      </c>
      <c r="E16" s="165" t="s">
        <v>32</v>
      </c>
      <c r="F16" s="169" t="s">
        <v>282</v>
      </c>
      <c r="G16" s="166">
        <v>540</v>
      </c>
      <c r="H16" s="167">
        <v>63.5</v>
      </c>
      <c r="I16" s="168">
        <v>63.5</v>
      </c>
      <c r="J16" s="168">
        <f t="shared" si="0"/>
        <v>100</v>
      </c>
    </row>
    <row r="17" spans="1:10" ht="25.5" thickBot="1">
      <c r="A17" s="163" t="s">
        <v>41</v>
      </c>
      <c r="B17" s="164" t="s">
        <v>185</v>
      </c>
      <c r="C17" s="164">
        <v>992</v>
      </c>
      <c r="D17" s="165"/>
      <c r="E17" s="165"/>
      <c r="F17" s="164"/>
      <c r="G17" s="166"/>
      <c r="H17" s="167">
        <f>H18+H65+H71+H78+H98+H123</f>
        <v>32391.4</v>
      </c>
      <c r="I17" s="167">
        <f>I18+I65+I71+I78+I98+I123</f>
        <v>29616.799999999996</v>
      </c>
      <c r="J17" s="168">
        <f t="shared" si="0"/>
        <v>91.43414610050814</v>
      </c>
    </row>
    <row r="18" spans="1:10" ht="15">
      <c r="A18" s="170"/>
      <c r="B18" s="171" t="s">
        <v>9</v>
      </c>
      <c r="C18" s="171">
        <v>992</v>
      </c>
      <c r="D18" s="172" t="s">
        <v>31</v>
      </c>
      <c r="E18" s="172"/>
      <c r="F18" s="171"/>
      <c r="G18" s="173"/>
      <c r="H18" s="218">
        <f>H19+H24+H34+H40+H45</f>
        <v>8399.9</v>
      </c>
      <c r="I18" s="218">
        <f>I19+I24+I34+I40+I45</f>
        <v>8353.4</v>
      </c>
      <c r="J18" s="193">
        <f t="shared" si="0"/>
        <v>99.44642198121407</v>
      </c>
    </row>
    <row r="19" spans="1:10" ht="36.75">
      <c r="A19" s="149"/>
      <c r="B19" s="149" t="s">
        <v>8</v>
      </c>
      <c r="C19" s="149">
        <v>992</v>
      </c>
      <c r="D19" s="174" t="s">
        <v>31</v>
      </c>
      <c r="E19" s="174" t="s">
        <v>33</v>
      </c>
      <c r="F19" s="149"/>
      <c r="G19" s="149"/>
      <c r="H19" s="175">
        <f aca="true" t="shared" si="2" ref="H19:I22">H20</f>
        <v>429.7</v>
      </c>
      <c r="I19" s="168">
        <f t="shared" si="2"/>
        <v>429.7</v>
      </c>
      <c r="J19" s="168">
        <f t="shared" si="0"/>
        <v>100</v>
      </c>
    </row>
    <row r="20" spans="1:10" ht="36.75">
      <c r="A20" s="149"/>
      <c r="B20" s="150" t="s">
        <v>20</v>
      </c>
      <c r="C20" s="150">
        <v>992</v>
      </c>
      <c r="D20" s="174" t="s">
        <v>31</v>
      </c>
      <c r="E20" s="174" t="s">
        <v>33</v>
      </c>
      <c r="F20" s="150" t="s">
        <v>283</v>
      </c>
      <c r="G20" s="149"/>
      <c r="H20" s="175">
        <f t="shared" si="2"/>
        <v>429.7</v>
      </c>
      <c r="I20" s="168">
        <f t="shared" si="2"/>
        <v>429.7</v>
      </c>
      <c r="J20" s="168">
        <f t="shared" si="0"/>
        <v>100</v>
      </c>
    </row>
    <row r="21" spans="1:10" ht="37.5" thickBot="1">
      <c r="A21" s="163"/>
      <c r="B21" s="169" t="s">
        <v>186</v>
      </c>
      <c r="C21" s="169">
        <v>992</v>
      </c>
      <c r="D21" s="174" t="s">
        <v>31</v>
      </c>
      <c r="E21" s="174" t="s">
        <v>33</v>
      </c>
      <c r="F21" s="169" t="s">
        <v>284</v>
      </c>
      <c r="G21" s="166"/>
      <c r="H21" s="167">
        <f t="shared" si="2"/>
        <v>429.7</v>
      </c>
      <c r="I21" s="168">
        <f t="shared" si="2"/>
        <v>429.7</v>
      </c>
      <c r="J21" s="168">
        <f t="shared" si="0"/>
        <v>100</v>
      </c>
    </row>
    <row r="22" spans="1:10" ht="25.5" thickBot="1">
      <c r="A22" s="163"/>
      <c r="B22" s="169" t="s">
        <v>68</v>
      </c>
      <c r="C22" s="169">
        <v>992</v>
      </c>
      <c r="D22" s="174" t="s">
        <v>31</v>
      </c>
      <c r="E22" s="174" t="s">
        <v>33</v>
      </c>
      <c r="F22" s="169" t="s">
        <v>285</v>
      </c>
      <c r="G22" s="166"/>
      <c r="H22" s="167">
        <f t="shared" si="2"/>
        <v>429.7</v>
      </c>
      <c r="I22" s="168">
        <f t="shared" si="2"/>
        <v>429.7</v>
      </c>
      <c r="J22" s="168">
        <f t="shared" si="0"/>
        <v>100</v>
      </c>
    </row>
    <row r="23" spans="1:10" ht="25.5" thickBot="1">
      <c r="A23" s="163"/>
      <c r="B23" s="169" t="s">
        <v>69</v>
      </c>
      <c r="C23" s="169">
        <v>992</v>
      </c>
      <c r="D23" s="174" t="s">
        <v>31</v>
      </c>
      <c r="E23" s="174" t="s">
        <v>33</v>
      </c>
      <c r="F23" s="169" t="s">
        <v>285</v>
      </c>
      <c r="G23" s="166">
        <v>120</v>
      </c>
      <c r="H23" s="167">
        <v>429.7</v>
      </c>
      <c r="I23" s="168">
        <v>429.7</v>
      </c>
      <c r="J23" s="168">
        <f t="shared" si="0"/>
        <v>100</v>
      </c>
    </row>
    <row r="24" spans="1:10" ht="49.5" thickBot="1">
      <c r="A24" s="163"/>
      <c r="B24" s="164" t="s">
        <v>187</v>
      </c>
      <c r="C24" s="164">
        <v>992</v>
      </c>
      <c r="D24" s="174" t="s">
        <v>31</v>
      </c>
      <c r="E24" s="165" t="s">
        <v>34</v>
      </c>
      <c r="F24" s="164"/>
      <c r="G24" s="166"/>
      <c r="H24" s="167">
        <f>H25</f>
        <v>4937.7</v>
      </c>
      <c r="I24" s="168">
        <f>I25</f>
        <v>4894.8</v>
      </c>
      <c r="J24" s="168">
        <f t="shared" si="0"/>
        <v>99.13117443344068</v>
      </c>
    </row>
    <row r="25" spans="1:10" ht="25.5" thickBot="1">
      <c r="A25" s="163"/>
      <c r="B25" s="169" t="s">
        <v>70</v>
      </c>
      <c r="C25" s="169">
        <v>992</v>
      </c>
      <c r="D25" s="174" t="s">
        <v>31</v>
      </c>
      <c r="E25" s="165" t="s">
        <v>34</v>
      </c>
      <c r="F25" s="169" t="s">
        <v>286</v>
      </c>
      <c r="G25" s="166"/>
      <c r="H25" s="167">
        <f>H26+H31</f>
        <v>4937.7</v>
      </c>
      <c r="I25" s="167">
        <f>I26+I31</f>
        <v>4894.8</v>
      </c>
      <c r="J25" s="168">
        <f t="shared" si="0"/>
        <v>99.13117443344068</v>
      </c>
    </row>
    <row r="26" spans="1:10" ht="25.5" thickBot="1">
      <c r="A26" s="163"/>
      <c r="B26" s="169" t="s">
        <v>71</v>
      </c>
      <c r="C26" s="169">
        <v>992</v>
      </c>
      <c r="D26" s="174" t="s">
        <v>31</v>
      </c>
      <c r="E26" s="165" t="s">
        <v>34</v>
      </c>
      <c r="F26" s="169" t="s">
        <v>287</v>
      </c>
      <c r="G26" s="166"/>
      <c r="H26" s="167">
        <f>H27</f>
        <v>4933.9</v>
      </c>
      <c r="I26" s="168">
        <f>I27</f>
        <v>4891</v>
      </c>
      <c r="J26" s="168">
        <f t="shared" si="0"/>
        <v>99.13050527979895</v>
      </c>
    </row>
    <row r="27" spans="1:10" ht="25.5" thickBot="1">
      <c r="A27" s="163"/>
      <c r="B27" s="169" t="s">
        <v>288</v>
      </c>
      <c r="C27" s="169">
        <v>992</v>
      </c>
      <c r="D27" s="174" t="s">
        <v>31</v>
      </c>
      <c r="E27" s="165" t="s">
        <v>34</v>
      </c>
      <c r="F27" s="169" t="s">
        <v>289</v>
      </c>
      <c r="G27" s="166"/>
      <c r="H27" s="168">
        <f>H28+H29+H30</f>
        <v>4933.9</v>
      </c>
      <c r="I27" s="168">
        <f>I28+I29+I30</f>
        <v>4891</v>
      </c>
      <c r="J27" s="168">
        <f t="shared" si="0"/>
        <v>99.13050527979895</v>
      </c>
    </row>
    <row r="28" spans="1:10" ht="25.5" thickBot="1">
      <c r="A28" s="163"/>
      <c r="B28" s="169" t="s">
        <v>69</v>
      </c>
      <c r="C28" s="169">
        <v>992</v>
      </c>
      <c r="D28" s="174" t="s">
        <v>31</v>
      </c>
      <c r="E28" s="165" t="s">
        <v>34</v>
      </c>
      <c r="F28" s="169" t="s">
        <v>289</v>
      </c>
      <c r="G28" s="166">
        <v>120</v>
      </c>
      <c r="H28" s="167">
        <v>4039.8</v>
      </c>
      <c r="I28" s="168">
        <v>4039.8</v>
      </c>
      <c r="J28" s="168">
        <f t="shared" si="0"/>
        <v>100</v>
      </c>
    </row>
    <row r="29" spans="1:10" ht="25.5" thickBot="1">
      <c r="A29" s="163"/>
      <c r="B29" s="169" t="s">
        <v>72</v>
      </c>
      <c r="C29" s="169">
        <v>992</v>
      </c>
      <c r="D29" s="174" t="s">
        <v>31</v>
      </c>
      <c r="E29" s="165" t="s">
        <v>34</v>
      </c>
      <c r="F29" s="169" t="s">
        <v>289</v>
      </c>
      <c r="G29" s="166">
        <v>240</v>
      </c>
      <c r="H29" s="167">
        <v>723.7</v>
      </c>
      <c r="I29" s="168">
        <v>681</v>
      </c>
      <c r="J29" s="168">
        <f t="shared" si="0"/>
        <v>94.09976509603426</v>
      </c>
    </row>
    <row r="30" spans="1:10" ht="25.5" thickBot="1">
      <c r="A30" s="163"/>
      <c r="B30" s="169" t="s">
        <v>22</v>
      </c>
      <c r="C30" s="169">
        <v>992</v>
      </c>
      <c r="D30" s="174" t="s">
        <v>31</v>
      </c>
      <c r="E30" s="165" t="s">
        <v>34</v>
      </c>
      <c r="F30" s="169" t="s">
        <v>289</v>
      </c>
      <c r="G30" s="166">
        <v>850</v>
      </c>
      <c r="H30" s="167">
        <v>170.4</v>
      </c>
      <c r="I30" s="168">
        <v>170.2</v>
      </c>
      <c r="J30" s="168">
        <f t="shared" si="0"/>
        <v>99.88262910798122</v>
      </c>
    </row>
    <row r="31" spans="1:10" ht="37.5" thickBot="1">
      <c r="A31" s="163"/>
      <c r="B31" s="169" t="s">
        <v>290</v>
      </c>
      <c r="C31" s="169">
        <v>992</v>
      </c>
      <c r="D31" s="174" t="s">
        <v>31</v>
      </c>
      <c r="E31" s="165" t="s">
        <v>34</v>
      </c>
      <c r="F31" s="169" t="s">
        <v>291</v>
      </c>
      <c r="G31" s="166"/>
      <c r="H31" s="167">
        <f>H32</f>
        <v>3.8</v>
      </c>
      <c r="I31" s="168">
        <f>I32</f>
        <v>3.8</v>
      </c>
      <c r="J31" s="168">
        <f t="shared" si="0"/>
        <v>100</v>
      </c>
    </row>
    <row r="32" spans="1:10" ht="37.5" thickBot="1">
      <c r="A32" s="163"/>
      <c r="B32" s="169" t="s">
        <v>292</v>
      </c>
      <c r="C32" s="169">
        <v>992</v>
      </c>
      <c r="D32" s="174" t="s">
        <v>31</v>
      </c>
      <c r="E32" s="165" t="s">
        <v>34</v>
      </c>
      <c r="F32" s="169" t="s">
        <v>293</v>
      </c>
      <c r="G32" s="166"/>
      <c r="H32" s="167">
        <f>H33</f>
        <v>3.8</v>
      </c>
      <c r="I32" s="168">
        <f>I33</f>
        <v>3.8</v>
      </c>
      <c r="J32" s="168">
        <f t="shared" si="0"/>
        <v>100</v>
      </c>
    </row>
    <row r="33" spans="1:10" ht="25.5" customHeight="1">
      <c r="A33" s="194"/>
      <c r="B33" s="195" t="s">
        <v>72</v>
      </c>
      <c r="C33" s="195">
        <v>992</v>
      </c>
      <c r="D33" s="226" t="s">
        <v>31</v>
      </c>
      <c r="E33" s="177" t="s">
        <v>34</v>
      </c>
      <c r="F33" s="195" t="s">
        <v>293</v>
      </c>
      <c r="G33" s="225">
        <v>240</v>
      </c>
      <c r="H33" s="198">
        <v>3.8</v>
      </c>
      <c r="I33" s="227">
        <v>3.8</v>
      </c>
      <c r="J33" s="227">
        <f t="shared" si="0"/>
        <v>100</v>
      </c>
    </row>
    <row r="34" spans="1:10" ht="14.25" customHeight="1" thickBot="1">
      <c r="A34" s="149"/>
      <c r="B34" s="224" t="s">
        <v>413</v>
      </c>
      <c r="C34" s="150">
        <v>992</v>
      </c>
      <c r="D34" s="174" t="s">
        <v>31</v>
      </c>
      <c r="E34" s="174" t="s">
        <v>35</v>
      </c>
      <c r="F34" s="150"/>
      <c r="G34" s="149"/>
      <c r="H34" s="168">
        <f aca="true" t="shared" si="3" ref="H34:I38">H35</f>
        <v>395.4</v>
      </c>
      <c r="I34" s="168">
        <f t="shared" si="3"/>
        <v>395.4</v>
      </c>
      <c r="J34" s="227">
        <f t="shared" si="0"/>
        <v>100</v>
      </c>
    </row>
    <row r="35" spans="1:10" ht="25.5" customHeight="1" thickBot="1">
      <c r="A35" s="229"/>
      <c r="B35" s="232" t="s">
        <v>294</v>
      </c>
      <c r="C35" s="150">
        <v>992</v>
      </c>
      <c r="D35" s="235" t="s">
        <v>31</v>
      </c>
      <c r="E35" s="228" t="s">
        <v>35</v>
      </c>
      <c r="F35" s="230" t="s">
        <v>286</v>
      </c>
      <c r="G35" s="229"/>
      <c r="H35" s="215">
        <f t="shared" si="3"/>
        <v>395.4</v>
      </c>
      <c r="I35" s="215">
        <f t="shared" si="3"/>
        <v>395.4</v>
      </c>
      <c r="J35" s="215">
        <f t="shared" si="0"/>
        <v>100</v>
      </c>
    </row>
    <row r="36" spans="1:10" ht="25.5" customHeight="1">
      <c r="A36" s="149"/>
      <c r="B36" s="233" t="s">
        <v>431</v>
      </c>
      <c r="C36" s="150">
        <v>992</v>
      </c>
      <c r="D36" s="236" t="s">
        <v>31</v>
      </c>
      <c r="E36" s="174" t="s">
        <v>35</v>
      </c>
      <c r="F36" s="150" t="s">
        <v>430</v>
      </c>
      <c r="G36" s="149"/>
      <c r="H36" s="168">
        <f t="shared" si="3"/>
        <v>395.4</v>
      </c>
      <c r="I36" s="168">
        <f t="shared" si="3"/>
        <v>395.4</v>
      </c>
      <c r="J36" s="215">
        <f t="shared" si="0"/>
        <v>100</v>
      </c>
    </row>
    <row r="37" spans="1:10" ht="25.5" customHeight="1">
      <c r="A37" s="149"/>
      <c r="B37" s="233" t="s">
        <v>432</v>
      </c>
      <c r="C37" s="150">
        <v>992</v>
      </c>
      <c r="D37" s="236" t="s">
        <v>31</v>
      </c>
      <c r="E37" s="174" t="s">
        <v>35</v>
      </c>
      <c r="F37" s="150" t="s">
        <v>429</v>
      </c>
      <c r="G37" s="149"/>
      <c r="H37" s="168">
        <f t="shared" si="3"/>
        <v>395.4</v>
      </c>
      <c r="I37" s="168">
        <f t="shared" si="3"/>
        <v>395.4</v>
      </c>
      <c r="J37" s="215">
        <f t="shared" si="0"/>
        <v>100</v>
      </c>
    </row>
    <row r="38" spans="1:10" ht="25.5" customHeight="1">
      <c r="A38" s="149"/>
      <c r="B38" s="233" t="s">
        <v>68</v>
      </c>
      <c r="C38" s="150">
        <v>992</v>
      </c>
      <c r="D38" s="236" t="s">
        <v>31</v>
      </c>
      <c r="E38" s="226" t="s">
        <v>35</v>
      </c>
      <c r="F38" s="150" t="s">
        <v>428</v>
      </c>
      <c r="G38" s="149"/>
      <c r="H38" s="168">
        <f t="shared" si="3"/>
        <v>395.4</v>
      </c>
      <c r="I38" s="168">
        <f t="shared" si="3"/>
        <v>395.4</v>
      </c>
      <c r="J38" s="215">
        <f t="shared" si="0"/>
        <v>100</v>
      </c>
    </row>
    <row r="39" spans="1:10" ht="24.75">
      <c r="A39" s="149"/>
      <c r="B39" s="234" t="s">
        <v>72</v>
      </c>
      <c r="C39" s="150">
        <v>992</v>
      </c>
      <c r="D39" s="237" t="s">
        <v>31</v>
      </c>
      <c r="E39" s="174" t="s">
        <v>35</v>
      </c>
      <c r="F39" s="150" t="s">
        <v>428</v>
      </c>
      <c r="G39" s="149">
        <v>240</v>
      </c>
      <c r="H39" s="168">
        <v>395.4</v>
      </c>
      <c r="I39" s="168">
        <v>395.4</v>
      </c>
      <c r="J39" s="215">
        <f t="shared" si="0"/>
        <v>100</v>
      </c>
    </row>
    <row r="40" spans="1:10" ht="15.75" thickBot="1">
      <c r="A40" s="163"/>
      <c r="B40" s="176" t="s">
        <v>204</v>
      </c>
      <c r="C40" s="176">
        <v>992</v>
      </c>
      <c r="D40" s="228" t="s">
        <v>31</v>
      </c>
      <c r="E40" s="177">
        <v>11</v>
      </c>
      <c r="F40" s="176"/>
      <c r="H40" s="167">
        <f aca="true" t="shared" si="4" ref="H40:I43">H41</f>
        <v>1</v>
      </c>
      <c r="I40" s="215">
        <f t="shared" si="4"/>
        <v>0</v>
      </c>
      <c r="J40" s="215">
        <f t="shared" si="0"/>
        <v>0</v>
      </c>
    </row>
    <row r="41" spans="1:10" ht="25.5" thickBot="1">
      <c r="A41" s="178"/>
      <c r="B41" s="179" t="s">
        <v>294</v>
      </c>
      <c r="C41" s="181">
        <v>992</v>
      </c>
      <c r="D41" s="174" t="s">
        <v>31</v>
      </c>
      <c r="E41" s="180">
        <v>11</v>
      </c>
      <c r="F41" s="181" t="s">
        <v>286</v>
      </c>
      <c r="G41" s="182"/>
      <c r="H41" s="167">
        <f t="shared" si="4"/>
        <v>1</v>
      </c>
      <c r="I41" s="168">
        <f t="shared" si="4"/>
        <v>0</v>
      </c>
      <c r="J41" s="168">
        <f t="shared" si="0"/>
        <v>0</v>
      </c>
    </row>
    <row r="42" spans="1:10" ht="25.5" thickBot="1">
      <c r="A42" s="183"/>
      <c r="B42" s="184" t="s">
        <v>295</v>
      </c>
      <c r="C42" s="169">
        <v>992</v>
      </c>
      <c r="D42" s="174" t="s">
        <v>31</v>
      </c>
      <c r="E42" s="185">
        <v>11</v>
      </c>
      <c r="F42" s="169" t="s">
        <v>296</v>
      </c>
      <c r="G42" s="166"/>
      <c r="H42" s="167">
        <f t="shared" si="4"/>
        <v>1</v>
      </c>
      <c r="I42" s="168">
        <f t="shared" si="4"/>
        <v>0</v>
      </c>
      <c r="J42" s="168">
        <f t="shared" si="0"/>
        <v>0</v>
      </c>
    </row>
    <row r="43" spans="1:10" ht="25.5" thickBot="1">
      <c r="A43" s="163"/>
      <c r="B43" s="169" t="s">
        <v>297</v>
      </c>
      <c r="C43" s="169">
        <v>992</v>
      </c>
      <c r="D43" s="174" t="s">
        <v>31</v>
      </c>
      <c r="E43" s="185">
        <v>11</v>
      </c>
      <c r="F43" s="169" t="s">
        <v>298</v>
      </c>
      <c r="G43" s="166"/>
      <c r="H43" s="167">
        <f t="shared" si="4"/>
        <v>1</v>
      </c>
      <c r="I43" s="168">
        <f t="shared" si="4"/>
        <v>0</v>
      </c>
      <c r="J43" s="168">
        <f t="shared" si="0"/>
        <v>0</v>
      </c>
    </row>
    <row r="44" spans="1:10" ht="25.5" thickBot="1">
      <c r="A44" s="163"/>
      <c r="B44" s="169" t="s">
        <v>299</v>
      </c>
      <c r="C44" s="169">
        <v>992</v>
      </c>
      <c r="D44" s="174" t="s">
        <v>31</v>
      </c>
      <c r="E44" s="185">
        <v>11</v>
      </c>
      <c r="F44" s="169" t="s">
        <v>298</v>
      </c>
      <c r="G44" s="166">
        <v>870</v>
      </c>
      <c r="H44" s="167">
        <v>1</v>
      </c>
      <c r="I44" s="168">
        <v>0</v>
      </c>
      <c r="J44" s="168">
        <f t="shared" si="0"/>
        <v>0</v>
      </c>
    </row>
    <row r="45" spans="1:10" ht="15.75" thickBot="1">
      <c r="A45" s="163"/>
      <c r="B45" s="164" t="s">
        <v>7</v>
      </c>
      <c r="C45" s="164">
        <v>992</v>
      </c>
      <c r="D45" s="174" t="s">
        <v>31</v>
      </c>
      <c r="E45" s="165">
        <v>13</v>
      </c>
      <c r="F45" s="164"/>
      <c r="G45" s="166"/>
      <c r="H45" s="167">
        <f>H46</f>
        <v>2636.1</v>
      </c>
      <c r="I45" s="167">
        <f>I46</f>
        <v>2633.4999999999995</v>
      </c>
      <c r="J45" s="168">
        <f t="shared" si="0"/>
        <v>99.90136944728954</v>
      </c>
    </row>
    <row r="46" spans="1:10" ht="25.5" thickBot="1">
      <c r="A46" s="163"/>
      <c r="B46" s="169" t="s">
        <v>70</v>
      </c>
      <c r="C46" s="169">
        <v>992</v>
      </c>
      <c r="D46" s="174" t="s">
        <v>31</v>
      </c>
      <c r="E46" s="185">
        <v>13</v>
      </c>
      <c r="F46" s="169" t="s">
        <v>286</v>
      </c>
      <c r="G46" s="166"/>
      <c r="H46" s="167">
        <f>H47+H52+H56</f>
        <v>2636.1</v>
      </c>
      <c r="I46" s="167">
        <f>I47+I52+I56</f>
        <v>2633.4999999999995</v>
      </c>
      <c r="J46" s="168">
        <f t="shared" si="0"/>
        <v>99.90136944728954</v>
      </c>
    </row>
    <row r="47" spans="1:10" ht="25.5" thickBot="1">
      <c r="A47" s="163"/>
      <c r="B47" s="169" t="s">
        <v>300</v>
      </c>
      <c r="C47" s="169">
        <v>992</v>
      </c>
      <c r="D47" s="174" t="s">
        <v>31</v>
      </c>
      <c r="E47" s="185">
        <v>13</v>
      </c>
      <c r="F47" s="169" t="s">
        <v>301</v>
      </c>
      <c r="G47" s="166"/>
      <c r="H47" s="167">
        <f>H48</f>
        <v>2277</v>
      </c>
      <c r="I47" s="168">
        <f>I48</f>
        <v>2275.2999999999997</v>
      </c>
      <c r="J47" s="168">
        <f t="shared" si="0"/>
        <v>99.92534036012296</v>
      </c>
    </row>
    <row r="48" spans="1:10" ht="25.5" thickBot="1">
      <c r="A48" s="163"/>
      <c r="B48" s="169" t="s">
        <v>73</v>
      </c>
      <c r="C48" s="169">
        <v>992</v>
      </c>
      <c r="D48" s="174" t="s">
        <v>31</v>
      </c>
      <c r="E48" s="185">
        <v>13</v>
      </c>
      <c r="F48" s="169" t="s">
        <v>302</v>
      </c>
      <c r="G48" s="166"/>
      <c r="H48" s="168">
        <f>H49+H50+H51</f>
        <v>2277</v>
      </c>
      <c r="I48" s="168">
        <f>I49+I50+I51</f>
        <v>2275.2999999999997</v>
      </c>
      <c r="J48" s="168">
        <f t="shared" si="0"/>
        <v>99.92534036012296</v>
      </c>
    </row>
    <row r="49" spans="1:10" ht="25.5" thickBot="1">
      <c r="A49" s="163"/>
      <c r="B49" s="169" t="s">
        <v>23</v>
      </c>
      <c r="C49" s="169">
        <v>992</v>
      </c>
      <c r="D49" s="174" t="s">
        <v>31</v>
      </c>
      <c r="E49" s="185">
        <v>13</v>
      </c>
      <c r="F49" s="169" t="s">
        <v>302</v>
      </c>
      <c r="G49" s="166">
        <v>110</v>
      </c>
      <c r="H49" s="167">
        <v>2133.7</v>
      </c>
      <c r="I49" s="168">
        <v>2133.6</v>
      </c>
      <c r="J49" s="168">
        <f t="shared" si="0"/>
        <v>99.99531330552563</v>
      </c>
    </row>
    <row r="50" spans="1:10" ht="25.5" thickBot="1">
      <c r="A50" s="163"/>
      <c r="B50" s="169" t="s">
        <v>72</v>
      </c>
      <c r="C50" s="169">
        <v>992</v>
      </c>
      <c r="D50" s="174" t="s">
        <v>31</v>
      </c>
      <c r="E50" s="185">
        <v>13</v>
      </c>
      <c r="F50" s="169" t="s">
        <v>302</v>
      </c>
      <c r="G50" s="166">
        <v>240</v>
      </c>
      <c r="H50" s="167">
        <v>139.4</v>
      </c>
      <c r="I50" s="168">
        <v>138</v>
      </c>
      <c r="J50" s="168">
        <f t="shared" si="0"/>
        <v>98.99569583931132</v>
      </c>
    </row>
    <row r="51" spans="1:10" ht="25.5" thickBot="1">
      <c r="A51" s="163"/>
      <c r="B51" s="169" t="s">
        <v>22</v>
      </c>
      <c r="C51" s="169">
        <v>992</v>
      </c>
      <c r="D51" s="174" t="s">
        <v>31</v>
      </c>
      <c r="E51" s="185">
        <v>13</v>
      </c>
      <c r="F51" s="169" t="s">
        <v>302</v>
      </c>
      <c r="G51" s="166">
        <v>850</v>
      </c>
      <c r="H51" s="167">
        <v>3.9</v>
      </c>
      <c r="I51" s="168">
        <v>3.7</v>
      </c>
      <c r="J51" s="168">
        <f t="shared" si="0"/>
        <v>94.87179487179488</v>
      </c>
    </row>
    <row r="52" spans="1:10" ht="25.5" thickBot="1">
      <c r="A52" s="163"/>
      <c r="B52" s="169" t="s">
        <v>303</v>
      </c>
      <c r="C52" s="169">
        <v>992</v>
      </c>
      <c r="D52" s="174" t="s">
        <v>31</v>
      </c>
      <c r="E52" s="185">
        <v>13</v>
      </c>
      <c r="F52" s="169" t="s">
        <v>304</v>
      </c>
      <c r="G52" s="166"/>
      <c r="H52" s="167">
        <f aca="true" t="shared" si="5" ref="H52:I54">H53</f>
        <v>121.7</v>
      </c>
      <c r="I52" s="167">
        <f t="shared" si="5"/>
        <v>121</v>
      </c>
      <c r="J52" s="168">
        <f t="shared" si="0"/>
        <v>99.42481511914544</v>
      </c>
    </row>
    <row r="53" spans="1:10" ht="25.5" thickBot="1">
      <c r="A53" s="163"/>
      <c r="B53" s="169" t="s">
        <v>305</v>
      </c>
      <c r="C53" s="169">
        <v>992</v>
      </c>
      <c r="D53" s="174" t="s">
        <v>31</v>
      </c>
      <c r="E53" s="185">
        <v>13</v>
      </c>
      <c r="F53" s="169" t="s">
        <v>306</v>
      </c>
      <c r="G53" s="166"/>
      <c r="H53" s="167">
        <f t="shared" si="5"/>
        <v>121.7</v>
      </c>
      <c r="I53" s="168">
        <f t="shared" si="5"/>
        <v>121</v>
      </c>
      <c r="J53" s="168">
        <f t="shared" si="0"/>
        <v>99.42481511914544</v>
      </c>
    </row>
    <row r="54" spans="1:10" ht="25.5" thickBot="1">
      <c r="A54" s="163"/>
      <c r="B54" s="169" t="s">
        <v>75</v>
      </c>
      <c r="C54" s="169">
        <v>992</v>
      </c>
      <c r="D54" s="174" t="s">
        <v>31</v>
      </c>
      <c r="E54" s="185">
        <v>13</v>
      </c>
      <c r="F54" s="169" t="s">
        <v>307</v>
      </c>
      <c r="G54" s="166"/>
      <c r="H54" s="167">
        <f t="shared" si="5"/>
        <v>121.7</v>
      </c>
      <c r="I54" s="168">
        <f t="shared" si="5"/>
        <v>121</v>
      </c>
      <c r="J54" s="168">
        <f t="shared" si="0"/>
        <v>99.42481511914544</v>
      </c>
    </row>
    <row r="55" spans="1:10" ht="25.5" thickBot="1">
      <c r="A55" s="163"/>
      <c r="B55" s="169" t="s">
        <v>72</v>
      </c>
      <c r="C55" s="169">
        <v>992</v>
      </c>
      <c r="D55" s="174" t="s">
        <v>31</v>
      </c>
      <c r="E55" s="185">
        <v>13</v>
      </c>
      <c r="F55" s="169" t="s">
        <v>307</v>
      </c>
      <c r="G55" s="166">
        <v>240</v>
      </c>
      <c r="H55" s="167">
        <v>121.7</v>
      </c>
      <c r="I55" s="168">
        <v>121</v>
      </c>
      <c r="J55" s="168">
        <f t="shared" si="0"/>
        <v>99.42481511914544</v>
      </c>
    </row>
    <row r="56" spans="1:10" ht="25.5" thickBot="1">
      <c r="A56" s="163"/>
      <c r="B56" s="169" t="s">
        <v>308</v>
      </c>
      <c r="C56" s="169">
        <v>992</v>
      </c>
      <c r="D56" s="174" t="s">
        <v>31</v>
      </c>
      <c r="E56" s="185">
        <v>13</v>
      </c>
      <c r="F56" s="169" t="s">
        <v>309</v>
      </c>
      <c r="G56" s="166"/>
      <c r="H56" s="167">
        <f>H57+H59+H62</f>
        <v>237.40000000000003</v>
      </c>
      <c r="I56" s="167">
        <f>I57+I59+I62</f>
        <v>237.2</v>
      </c>
      <c r="J56" s="168">
        <f t="shared" si="0"/>
        <v>99.9157540016849</v>
      </c>
    </row>
    <row r="57" spans="1:10" ht="25.5" thickBot="1">
      <c r="A57" s="186"/>
      <c r="B57" s="169" t="s">
        <v>310</v>
      </c>
      <c r="C57" s="169">
        <v>992</v>
      </c>
      <c r="D57" s="174" t="s">
        <v>31</v>
      </c>
      <c r="E57" s="185">
        <v>13</v>
      </c>
      <c r="F57" s="169" t="s">
        <v>311</v>
      </c>
      <c r="G57" s="187"/>
      <c r="H57" s="167">
        <f>H58</f>
        <v>5.3</v>
      </c>
      <c r="I57" s="168">
        <f>I58</f>
        <v>5.1</v>
      </c>
      <c r="J57" s="168">
        <f t="shared" si="0"/>
        <v>96.22641509433961</v>
      </c>
    </row>
    <row r="58" spans="1:10" ht="25.5" thickBot="1">
      <c r="A58" s="186"/>
      <c r="B58" s="169" t="s">
        <v>72</v>
      </c>
      <c r="C58" s="169">
        <v>992</v>
      </c>
      <c r="D58" s="174" t="s">
        <v>31</v>
      </c>
      <c r="E58" s="185">
        <v>13</v>
      </c>
      <c r="F58" s="169" t="s">
        <v>311</v>
      </c>
      <c r="G58" s="166">
        <v>240</v>
      </c>
      <c r="H58" s="167">
        <v>5.3</v>
      </c>
      <c r="I58" s="168">
        <v>5.1</v>
      </c>
      <c r="J58" s="168">
        <f t="shared" si="0"/>
        <v>96.22641509433961</v>
      </c>
    </row>
    <row r="59" spans="1:10" ht="25.5" thickBot="1">
      <c r="A59" s="163"/>
      <c r="B59" s="169" t="s">
        <v>74</v>
      </c>
      <c r="C59" s="169">
        <v>992</v>
      </c>
      <c r="D59" s="174" t="s">
        <v>31</v>
      </c>
      <c r="E59" s="185">
        <v>13</v>
      </c>
      <c r="F59" s="169" t="s">
        <v>312</v>
      </c>
      <c r="G59" s="166"/>
      <c r="H59" s="167">
        <f>H60</f>
        <v>197.4</v>
      </c>
      <c r="I59" s="168">
        <f>I60</f>
        <v>197.4</v>
      </c>
      <c r="J59" s="168">
        <f t="shared" si="0"/>
        <v>100</v>
      </c>
    </row>
    <row r="60" spans="1:10" ht="25.5" thickBot="1">
      <c r="A60" s="163"/>
      <c r="B60" s="169" t="s">
        <v>73</v>
      </c>
      <c r="C60" s="169">
        <v>992</v>
      </c>
      <c r="D60" s="174" t="s">
        <v>31</v>
      </c>
      <c r="E60" s="185">
        <v>13</v>
      </c>
      <c r="F60" s="169" t="s">
        <v>313</v>
      </c>
      <c r="G60" s="166"/>
      <c r="H60" s="167">
        <f>H61</f>
        <v>197.4</v>
      </c>
      <c r="I60" s="168">
        <f>I61</f>
        <v>197.4</v>
      </c>
      <c r="J60" s="168">
        <f t="shared" si="0"/>
        <v>100</v>
      </c>
    </row>
    <row r="61" spans="1:10" ht="25.5" thickBot="1">
      <c r="A61" s="163"/>
      <c r="B61" s="169" t="s">
        <v>0</v>
      </c>
      <c r="C61" s="169">
        <v>992</v>
      </c>
      <c r="D61" s="174" t="s">
        <v>31</v>
      </c>
      <c r="E61" s="185">
        <v>13</v>
      </c>
      <c r="F61" s="169" t="s">
        <v>313</v>
      </c>
      <c r="G61" s="166">
        <v>540</v>
      </c>
      <c r="H61" s="167">
        <v>197.4</v>
      </c>
      <c r="I61" s="168">
        <v>197.4</v>
      </c>
      <c r="J61" s="168">
        <f t="shared" si="0"/>
        <v>100</v>
      </c>
    </row>
    <row r="62" spans="1:10" ht="49.5" thickBot="1">
      <c r="A62" s="163"/>
      <c r="B62" s="164" t="s">
        <v>379</v>
      </c>
      <c r="C62" s="164">
        <v>992</v>
      </c>
      <c r="D62" s="174" t="s">
        <v>31</v>
      </c>
      <c r="E62" s="165">
        <v>13</v>
      </c>
      <c r="F62" s="164" t="s">
        <v>314</v>
      </c>
      <c r="G62" s="166"/>
      <c r="H62" s="167">
        <f>H63</f>
        <v>34.7</v>
      </c>
      <c r="I62" s="168">
        <f>I63</f>
        <v>34.7</v>
      </c>
      <c r="J62" s="168">
        <f t="shared" si="0"/>
        <v>100</v>
      </c>
    </row>
    <row r="63" spans="1:10" ht="25.5" thickBot="1">
      <c r="A63" s="163"/>
      <c r="B63" s="164" t="s">
        <v>315</v>
      </c>
      <c r="C63" s="164">
        <v>992</v>
      </c>
      <c r="D63" s="174" t="s">
        <v>31</v>
      </c>
      <c r="E63" s="165">
        <v>13</v>
      </c>
      <c r="F63" s="164" t="s">
        <v>277</v>
      </c>
      <c r="G63" s="166"/>
      <c r="H63" s="167">
        <f>H64</f>
        <v>34.7</v>
      </c>
      <c r="I63" s="168">
        <f>I64</f>
        <v>34.7</v>
      </c>
      <c r="J63" s="168">
        <f t="shared" si="0"/>
        <v>100</v>
      </c>
    </row>
    <row r="64" spans="1:10" ht="25.5" thickBot="1">
      <c r="A64" s="163"/>
      <c r="B64" s="164" t="s">
        <v>72</v>
      </c>
      <c r="C64" s="164">
        <v>992</v>
      </c>
      <c r="D64" s="174" t="s">
        <v>31</v>
      </c>
      <c r="E64" s="165">
        <v>13</v>
      </c>
      <c r="F64" s="164" t="s">
        <v>277</v>
      </c>
      <c r="G64" s="166">
        <v>240</v>
      </c>
      <c r="H64" s="167">
        <v>34.7</v>
      </c>
      <c r="I64" s="168">
        <v>34.7</v>
      </c>
      <c r="J64" s="168">
        <f t="shared" si="0"/>
        <v>100</v>
      </c>
    </row>
    <row r="65" spans="1:10" ht="15.75" thickBot="1">
      <c r="A65" s="188" t="s">
        <v>42</v>
      </c>
      <c r="B65" s="189" t="s">
        <v>16</v>
      </c>
      <c r="C65" s="189">
        <v>992</v>
      </c>
      <c r="D65" s="190" t="s">
        <v>33</v>
      </c>
      <c r="E65" s="190"/>
      <c r="F65" s="189"/>
      <c r="G65" s="191"/>
      <c r="H65" s="192">
        <f aca="true" t="shared" si="6" ref="H65:I68">H66</f>
        <v>201.1</v>
      </c>
      <c r="I65" s="193">
        <f t="shared" si="6"/>
        <v>201.1</v>
      </c>
      <c r="J65" s="193">
        <f t="shared" si="0"/>
        <v>100</v>
      </c>
    </row>
    <row r="66" spans="1:10" ht="15.75" thickBot="1">
      <c r="A66" s="163"/>
      <c r="B66" s="169" t="s">
        <v>11</v>
      </c>
      <c r="C66" s="169">
        <v>992</v>
      </c>
      <c r="D66" s="185" t="s">
        <v>33</v>
      </c>
      <c r="E66" s="185" t="s">
        <v>36</v>
      </c>
      <c r="F66" s="169"/>
      <c r="G66" s="166"/>
      <c r="H66" s="167">
        <f t="shared" si="6"/>
        <v>201.1</v>
      </c>
      <c r="I66" s="168">
        <f t="shared" si="6"/>
        <v>201.1</v>
      </c>
      <c r="J66" s="168">
        <f t="shared" si="0"/>
        <v>100</v>
      </c>
    </row>
    <row r="67" spans="1:10" ht="25.5" thickBot="1">
      <c r="A67" s="163"/>
      <c r="B67" s="169" t="s">
        <v>316</v>
      </c>
      <c r="C67" s="169">
        <v>992</v>
      </c>
      <c r="D67" s="185" t="s">
        <v>33</v>
      </c>
      <c r="E67" s="185" t="s">
        <v>36</v>
      </c>
      <c r="F67" s="169" t="s">
        <v>286</v>
      </c>
      <c r="G67" s="166"/>
      <c r="H67" s="167">
        <f t="shared" si="6"/>
        <v>201.1</v>
      </c>
      <c r="I67" s="168">
        <f t="shared" si="6"/>
        <v>201.1</v>
      </c>
      <c r="J67" s="168">
        <f t="shared" si="0"/>
        <v>100</v>
      </c>
    </row>
    <row r="68" spans="1:10" ht="37.5" thickBot="1">
      <c r="A68" s="163"/>
      <c r="B68" s="169" t="s">
        <v>290</v>
      </c>
      <c r="C68" s="169">
        <v>992</v>
      </c>
      <c r="D68" s="185" t="s">
        <v>33</v>
      </c>
      <c r="E68" s="185" t="s">
        <v>36</v>
      </c>
      <c r="F68" s="169" t="s">
        <v>291</v>
      </c>
      <c r="G68" s="166"/>
      <c r="H68" s="167">
        <f t="shared" si="6"/>
        <v>201.1</v>
      </c>
      <c r="I68" s="168">
        <f t="shared" si="6"/>
        <v>201.1</v>
      </c>
      <c r="J68" s="168">
        <f t="shared" si="0"/>
        <v>100</v>
      </c>
    </row>
    <row r="69" spans="1:10" ht="37.5" thickBot="1">
      <c r="A69" s="163"/>
      <c r="B69" s="169" t="s">
        <v>317</v>
      </c>
      <c r="C69" s="169">
        <v>992</v>
      </c>
      <c r="D69" s="185" t="s">
        <v>33</v>
      </c>
      <c r="E69" s="185" t="s">
        <v>36</v>
      </c>
      <c r="F69" s="169" t="s">
        <v>318</v>
      </c>
      <c r="G69" s="166"/>
      <c r="H69" s="167">
        <f>H70</f>
        <v>201.1</v>
      </c>
      <c r="I69" s="167">
        <f>I70</f>
        <v>201.1</v>
      </c>
      <c r="J69" s="168">
        <f t="shared" si="0"/>
        <v>100</v>
      </c>
    </row>
    <row r="70" spans="1:10" ht="25.5" thickBot="1">
      <c r="A70" s="194"/>
      <c r="B70" s="195" t="s">
        <v>69</v>
      </c>
      <c r="C70" s="195">
        <v>992</v>
      </c>
      <c r="D70" s="185" t="s">
        <v>33</v>
      </c>
      <c r="E70" s="185" t="s">
        <v>36</v>
      </c>
      <c r="F70" s="169" t="s">
        <v>318</v>
      </c>
      <c r="G70" s="196">
        <v>120</v>
      </c>
      <c r="H70" s="167">
        <v>201.1</v>
      </c>
      <c r="I70" s="168">
        <v>201.1</v>
      </c>
      <c r="J70" s="168">
        <f t="shared" si="0"/>
        <v>100</v>
      </c>
    </row>
    <row r="71" spans="1:10" ht="24.75">
      <c r="A71" s="151" t="s">
        <v>43</v>
      </c>
      <c r="B71" s="151" t="s">
        <v>24</v>
      </c>
      <c r="C71" s="151">
        <v>992</v>
      </c>
      <c r="D71" s="199" t="s">
        <v>36</v>
      </c>
      <c r="E71" s="199"/>
      <c r="F71" s="151"/>
      <c r="G71" s="151"/>
      <c r="H71" s="200">
        <f>H72</f>
        <v>36.4</v>
      </c>
      <c r="I71" s="200">
        <f>I72</f>
        <v>36.4</v>
      </c>
      <c r="J71" s="193">
        <f t="shared" si="0"/>
        <v>100</v>
      </c>
    </row>
    <row r="72" spans="1:10" ht="37.5" thickBot="1">
      <c r="A72" s="163"/>
      <c r="B72" s="164" t="s">
        <v>170</v>
      </c>
      <c r="C72" s="164">
        <v>992</v>
      </c>
      <c r="D72" s="174" t="s">
        <v>36</v>
      </c>
      <c r="E72" s="165">
        <v>14</v>
      </c>
      <c r="F72" s="164"/>
      <c r="G72" s="166"/>
      <c r="H72" s="167">
        <f aca="true" t="shared" si="7" ref="H72:I76">H73</f>
        <v>36.4</v>
      </c>
      <c r="I72" s="168">
        <f t="shared" si="7"/>
        <v>36.4</v>
      </c>
      <c r="J72" s="168">
        <f aca="true" t="shared" si="8" ref="J72:J122">I72*100/H72</f>
        <v>100</v>
      </c>
    </row>
    <row r="73" spans="1:10" ht="49.5" thickBot="1">
      <c r="A73" s="163"/>
      <c r="B73" s="169" t="s">
        <v>321</v>
      </c>
      <c r="C73" s="169">
        <v>992</v>
      </c>
      <c r="D73" s="174" t="s">
        <v>36</v>
      </c>
      <c r="E73" s="185">
        <v>14</v>
      </c>
      <c r="F73" s="169" t="s">
        <v>322</v>
      </c>
      <c r="G73" s="166"/>
      <c r="H73" s="167">
        <f t="shared" si="7"/>
        <v>36.4</v>
      </c>
      <c r="I73" s="168">
        <f t="shared" si="7"/>
        <v>36.4</v>
      </c>
      <c r="J73" s="168">
        <f t="shared" si="8"/>
        <v>100</v>
      </c>
    </row>
    <row r="74" spans="1:10" ht="61.5" thickBot="1">
      <c r="A74" s="163"/>
      <c r="B74" s="169" t="s">
        <v>382</v>
      </c>
      <c r="C74" s="176">
        <v>992</v>
      </c>
      <c r="D74" s="174" t="s">
        <v>36</v>
      </c>
      <c r="E74" s="165">
        <v>14</v>
      </c>
      <c r="F74" s="164" t="s">
        <v>323</v>
      </c>
      <c r="G74" s="166"/>
      <c r="H74" s="167">
        <f t="shared" si="7"/>
        <v>36.4</v>
      </c>
      <c r="I74" s="168">
        <f t="shared" si="7"/>
        <v>36.4</v>
      </c>
      <c r="J74" s="168">
        <f t="shared" si="8"/>
        <v>100</v>
      </c>
    </row>
    <row r="75" spans="1:10" ht="37.5" thickBot="1">
      <c r="A75" s="194"/>
      <c r="B75" s="196" t="s">
        <v>324</v>
      </c>
      <c r="C75" s="201">
        <v>992</v>
      </c>
      <c r="D75" s="174" t="s">
        <v>36</v>
      </c>
      <c r="E75" s="177">
        <v>14</v>
      </c>
      <c r="F75" s="176" t="s">
        <v>325</v>
      </c>
      <c r="H75" s="198">
        <f t="shared" si="7"/>
        <v>36.4</v>
      </c>
      <c r="I75" s="168">
        <f t="shared" si="7"/>
        <v>36.4</v>
      </c>
      <c r="J75" s="168">
        <f t="shared" si="8"/>
        <v>100</v>
      </c>
    </row>
    <row r="76" spans="1:10" ht="25.5" thickBot="1">
      <c r="A76" s="201"/>
      <c r="B76" s="157" t="s">
        <v>315</v>
      </c>
      <c r="C76" s="164">
        <v>992</v>
      </c>
      <c r="D76" s="174" t="s">
        <v>36</v>
      </c>
      <c r="E76" s="202">
        <v>14</v>
      </c>
      <c r="F76" s="157" t="s">
        <v>272</v>
      </c>
      <c r="G76" s="157"/>
      <c r="H76" s="203">
        <f t="shared" si="7"/>
        <v>36.4</v>
      </c>
      <c r="I76" s="168">
        <f t="shared" si="7"/>
        <v>36.4</v>
      </c>
      <c r="J76" s="168">
        <f t="shared" si="8"/>
        <v>100</v>
      </c>
    </row>
    <row r="77" spans="1:10" ht="25.5" thickBot="1">
      <c r="A77" s="163"/>
      <c r="B77" s="169" t="s">
        <v>72</v>
      </c>
      <c r="C77" s="164">
        <v>992</v>
      </c>
      <c r="D77" s="174" t="s">
        <v>36</v>
      </c>
      <c r="E77" s="165">
        <v>14</v>
      </c>
      <c r="F77" s="164" t="s">
        <v>272</v>
      </c>
      <c r="G77" s="164">
        <v>240</v>
      </c>
      <c r="H77" s="204">
        <v>36.4</v>
      </c>
      <c r="I77" s="168">
        <v>36.4</v>
      </c>
      <c r="J77" s="168">
        <f t="shared" si="8"/>
        <v>100</v>
      </c>
    </row>
    <row r="78" spans="1:10" ht="15.75" thickBot="1">
      <c r="A78" s="188" t="s">
        <v>44</v>
      </c>
      <c r="B78" s="189" t="s">
        <v>6</v>
      </c>
      <c r="C78" s="189">
        <v>992</v>
      </c>
      <c r="D78" s="190" t="s">
        <v>34</v>
      </c>
      <c r="E78" s="190"/>
      <c r="F78" s="189"/>
      <c r="G78" s="189"/>
      <c r="H78" s="219">
        <f>H79+H87</f>
        <v>13426.900000000001</v>
      </c>
      <c r="I78" s="219">
        <f>I79+I87</f>
        <v>10837.8</v>
      </c>
      <c r="J78" s="193">
        <f t="shared" si="8"/>
        <v>80.71706797548205</v>
      </c>
    </row>
    <row r="79" spans="1:10" ht="15.75" thickBot="1">
      <c r="A79" s="163"/>
      <c r="B79" s="164" t="s">
        <v>188</v>
      </c>
      <c r="C79" s="164">
        <v>992</v>
      </c>
      <c r="D79" s="165" t="s">
        <v>34</v>
      </c>
      <c r="E79" s="165" t="s">
        <v>37</v>
      </c>
      <c r="F79" s="164"/>
      <c r="G79" s="166"/>
      <c r="H79" s="167">
        <f aca="true" t="shared" si="9" ref="H79:I81">H80</f>
        <v>13291.2</v>
      </c>
      <c r="I79" s="168">
        <f t="shared" si="9"/>
        <v>10702.099999999999</v>
      </c>
      <c r="J79" s="168">
        <f t="shared" si="8"/>
        <v>80.52019381244732</v>
      </c>
    </row>
    <row r="80" spans="1:10" ht="25.5" thickBot="1">
      <c r="A80" s="163"/>
      <c r="B80" s="169" t="s">
        <v>76</v>
      </c>
      <c r="C80" s="169">
        <v>992</v>
      </c>
      <c r="D80" s="165" t="s">
        <v>34</v>
      </c>
      <c r="E80" s="165" t="s">
        <v>37</v>
      </c>
      <c r="F80" s="169" t="s">
        <v>326</v>
      </c>
      <c r="G80" s="166"/>
      <c r="H80" s="167">
        <f>H81+H84</f>
        <v>13291.2</v>
      </c>
      <c r="I80" s="167">
        <f>I81+I84</f>
        <v>10702.099999999999</v>
      </c>
      <c r="J80" s="168">
        <f t="shared" si="8"/>
        <v>80.52019381244732</v>
      </c>
    </row>
    <row r="81" spans="1:10" ht="37.5" thickBot="1">
      <c r="A81" s="163"/>
      <c r="B81" s="169" t="s">
        <v>77</v>
      </c>
      <c r="C81" s="169">
        <v>992</v>
      </c>
      <c r="D81" s="165" t="s">
        <v>34</v>
      </c>
      <c r="E81" s="165" t="s">
        <v>37</v>
      </c>
      <c r="F81" s="169" t="s">
        <v>327</v>
      </c>
      <c r="G81" s="166"/>
      <c r="H81" s="167">
        <f t="shared" si="9"/>
        <v>4051.3</v>
      </c>
      <c r="I81" s="168">
        <f t="shared" si="9"/>
        <v>1462.3</v>
      </c>
      <c r="J81" s="168">
        <f t="shared" si="8"/>
        <v>36.09458692271616</v>
      </c>
    </row>
    <row r="82" spans="1:10" ht="37.5" thickBot="1">
      <c r="A82" s="163"/>
      <c r="B82" s="169" t="s">
        <v>78</v>
      </c>
      <c r="C82" s="169">
        <v>992</v>
      </c>
      <c r="D82" s="165" t="s">
        <v>34</v>
      </c>
      <c r="E82" s="165" t="s">
        <v>37</v>
      </c>
      <c r="F82" s="169" t="s">
        <v>328</v>
      </c>
      <c r="G82" s="166"/>
      <c r="H82" s="167">
        <f>H83</f>
        <v>4051.3</v>
      </c>
      <c r="I82" s="168">
        <f>I83</f>
        <v>1462.3</v>
      </c>
      <c r="J82" s="168">
        <f t="shared" si="8"/>
        <v>36.09458692271616</v>
      </c>
    </row>
    <row r="83" spans="1:10" ht="25.5" thickBot="1">
      <c r="A83" s="163"/>
      <c r="B83" s="169" t="s">
        <v>72</v>
      </c>
      <c r="C83" s="169">
        <v>992</v>
      </c>
      <c r="D83" s="165" t="s">
        <v>34</v>
      </c>
      <c r="E83" s="165" t="s">
        <v>37</v>
      </c>
      <c r="F83" s="169" t="s">
        <v>328</v>
      </c>
      <c r="G83" s="166">
        <v>240</v>
      </c>
      <c r="H83" s="167">
        <v>4051.3</v>
      </c>
      <c r="I83" s="168">
        <v>1462.3</v>
      </c>
      <c r="J83" s="168">
        <f t="shared" si="8"/>
        <v>36.09458692271616</v>
      </c>
    </row>
    <row r="84" spans="1:10" ht="84.75" thickBot="1">
      <c r="A84" s="163"/>
      <c r="B84" s="224" t="s">
        <v>427</v>
      </c>
      <c r="C84" s="169">
        <v>992</v>
      </c>
      <c r="D84" s="165" t="s">
        <v>34</v>
      </c>
      <c r="E84" s="165" t="s">
        <v>37</v>
      </c>
      <c r="F84" s="169" t="s">
        <v>425</v>
      </c>
      <c r="G84" s="166"/>
      <c r="H84" s="167">
        <f>H85</f>
        <v>9239.9</v>
      </c>
      <c r="I84" s="168">
        <f>I85</f>
        <v>9239.8</v>
      </c>
      <c r="J84" s="168">
        <f t="shared" si="8"/>
        <v>99.99891773720493</v>
      </c>
    </row>
    <row r="85" spans="1:10" ht="25.5" thickBot="1">
      <c r="A85" s="163"/>
      <c r="B85" s="169" t="s">
        <v>426</v>
      </c>
      <c r="C85" s="169">
        <v>992</v>
      </c>
      <c r="D85" s="165" t="s">
        <v>34</v>
      </c>
      <c r="E85" s="165" t="s">
        <v>37</v>
      </c>
      <c r="F85" s="169" t="s">
        <v>424</v>
      </c>
      <c r="G85" s="166"/>
      <c r="H85" s="167">
        <f>H86</f>
        <v>9239.9</v>
      </c>
      <c r="I85" s="168">
        <f>I86</f>
        <v>9239.8</v>
      </c>
      <c r="J85" s="168">
        <f t="shared" si="8"/>
        <v>99.99891773720493</v>
      </c>
    </row>
    <row r="86" spans="1:10" ht="25.5" thickBot="1">
      <c r="A86" s="163"/>
      <c r="B86" s="169" t="s">
        <v>72</v>
      </c>
      <c r="C86" s="169">
        <v>992</v>
      </c>
      <c r="D86" s="165" t="s">
        <v>34</v>
      </c>
      <c r="E86" s="165" t="s">
        <v>37</v>
      </c>
      <c r="F86" s="169" t="s">
        <v>424</v>
      </c>
      <c r="G86" s="166">
        <v>240</v>
      </c>
      <c r="H86" s="167">
        <v>9239.9</v>
      </c>
      <c r="I86" s="168">
        <v>9239.8</v>
      </c>
      <c r="J86" s="168">
        <f t="shared" si="8"/>
        <v>99.99891773720493</v>
      </c>
    </row>
    <row r="87" spans="1:10" ht="15" customHeight="1" thickBot="1">
      <c r="A87" s="163"/>
      <c r="B87" s="164" t="s">
        <v>329</v>
      </c>
      <c r="C87" s="164">
        <v>992</v>
      </c>
      <c r="D87" s="165" t="s">
        <v>34</v>
      </c>
      <c r="E87" s="165">
        <v>12</v>
      </c>
      <c r="F87" s="164"/>
      <c r="G87" s="166"/>
      <c r="H87" s="168">
        <f>H88+H93</f>
        <v>135.7</v>
      </c>
      <c r="I87" s="168">
        <f>I88+I93</f>
        <v>135.7</v>
      </c>
      <c r="J87" s="168">
        <f t="shared" si="8"/>
        <v>100</v>
      </c>
    </row>
    <row r="88" spans="1:10" ht="25.5" thickBot="1">
      <c r="A88" s="163"/>
      <c r="B88" s="169" t="s">
        <v>330</v>
      </c>
      <c r="C88" s="169">
        <v>992</v>
      </c>
      <c r="D88" s="165" t="s">
        <v>34</v>
      </c>
      <c r="E88" s="185">
        <v>12</v>
      </c>
      <c r="F88" s="169" t="s">
        <v>286</v>
      </c>
      <c r="G88" s="166"/>
      <c r="H88" s="167">
        <f aca="true" t="shared" si="10" ref="H88:I91">H89</f>
        <v>134.7</v>
      </c>
      <c r="I88" s="168">
        <f t="shared" si="10"/>
        <v>134.7</v>
      </c>
      <c r="J88" s="168">
        <f t="shared" si="8"/>
        <v>100</v>
      </c>
    </row>
    <row r="89" spans="1:10" ht="25.5" thickBot="1">
      <c r="A89" s="163"/>
      <c r="B89" s="169" t="s">
        <v>308</v>
      </c>
      <c r="C89" s="169">
        <v>992</v>
      </c>
      <c r="D89" s="165" t="s">
        <v>34</v>
      </c>
      <c r="E89" s="185">
        <v>12</v>
      </c>
      <c r="F89" s="169" t="s">
        <v>309</v>
      </c>
      <c r="G89" s="166"/>
      <c r="H89" s="167">
        <f t="shared" si="10"/>
        <v>134.7</v>
      </c>
      <c r="I89" s="168">
        <f t="shared" si="10"/>
        <v>134.7</v>
      </c>
      <c r="J89" s="168">
        <f t="shared" si="8"/>
        <v>100</v>
      </c>
    </row>
    <row r="90" spans="1:10" ht="25.5" thickBot="1">
      <c r="A90" s="163"/>
      <c r="B90" s="169" t="s">
        <v>79</v>
      </c>
      <c r="C90" s="169">
        <v>992</v>
      </c>
      <c r="D90" s="165" t="s">
        <v>34</v>
      </c>
      <c r="E90" s="185">
        <v>12</v>
      </c>
      <c r="F90" s="169" t="s">
        <v>331</v>
      </c>
      <c r="G90" s="166"/>
      <c r="H90" s="167">
        <f t="shared" si="10"/>
        <v>134.7</v>
      </c>
      <c r="I90" s="168">
        <f t="shared" si="10"/>
        <v>134.7</v>
      </c>
      <c r="J90" s="168">
        <f t="shared" si="8"/>
        <v>100</v>
      </c>
    </row>
    <row r="91" spans="1:10" ht="25.5" thickBot="1">
      <c r="A91" s="163"/>
      <c r="B91" s="169" t="s">
        <v>73</v>
      </c>
      <c r="C91" s="169">
        <v>992</v>
      </c>
      <c r="D91" s="165" t="s">
        <v>34</v>
      </c>
      <c r="E91" s="185">
        <v>12</v>
      </c>
      <c r="F91" s="169" t="s">
        <v>332</v>
      </c>
      <c r="G91" s="166"/>
      <c r="H91" s="167">
        <f t="shared" si="10"/>
        <v>134.7</v>
      </c>
      <c r="I91" s="168">
        <f t="shared" si="10"/>
        <v>134.7</v>
      </c>
      <c r="J91" s="168">
        <f t="shared" si="8"/>
        <v>100</v>
      </c>
    </row>
    <row r="92" spans="1:10" ht="25.5" thickBot="1">
      <c r="A92" s="163"/>
      <c r="B92" s="169" t="s">
        <v>0</v>
      </c>
      <c r="C92" s="169">
        <v>992</v>
      </c>
      <c r="D92" s="165" t="s">
        <v>34</v>
      </c>
      <c r="E92" s="185">
        <v>12</v>
      </c>
      <c r="F92" s="169" t="s">
        <v>332</v>
      </c>
      <c r="G92" s="166">
        <v>540</v>
      </c>
      <c r="H92" s="167">
        <v>134.7</v>
      </c>
      <c r="I92" s="168">
        <v>134.7</v>
      </c>
      <c r="J92" s="168">
        <f t="shared" si="8"/>
        <v>100</v>
      </c>
    </row>
    <row r="93" spans="1:10" ht="37.5" thickBot="1">
      <c r="A93" s="163"/>
      <c r="B93" s="169" t="s">
        <v>333</v>
      </c>
      <c r="C93" s="169">
        <v>992</v>
      </c>
      <c r="D93" s="165" t="s">
        <v>34</v>
      </c>
      <c r="E93" s="185">
        <v>12</v>
      </c>
      <c r="F93" s="169" t="s">
        <v>334</v>
      </c>
      <c r="G93" s="166"/>
      <c r="H93" s="167">
        <f aca="true" t="shared" si="11" ref="H93:I96">H94</f>
        <v>1</v>
      </c>
      <c r="I93" s="168">
        <f t="shared" si="11"/>
        <v>1</v>
      </c>
      <c r="J93" s="168">
        <f t="shared" si="8"/>
        <v>100</v>
      </c>
    </row>
    <row r="94" spans="1:10" ht="37.5" thickBot="1">
      <c r="A94" s="194"/>
      <c r="B94" s="195" t="s">
        <v>335</v>
      </c>
      <c r="C94" s="169">
        <v>992</v>
      </c>
      <c r="D94" s="165" t="s">
        <v>34</v>
      </c>
      <c r="E94" s="185">
        <v>12</v>
      </c>
      <c r="F94" s="169" t="s">
        <v>336</v>
      </c>
      <c r="H94" s="167">
        <f t="shared" si="11"/>
        <v>1</v>
      </c>
      <c r="I94" s="168">
        <f t="shared" si="11"/>
        <v>1</v>
      </c>
      <c r="J94" s="168">
        <f t="shared" si="8"/>
        <v>100</v>
      </c>
    </row>
    <row r="95" spans="1:10" ht="49.5" thickBot="1">
      <c r="A95" s="149"/>
      <c r="B95" s="181" t="s">
        <v>383</v>
      </c>
      <c r="C95" s="169">
        <v>992</v>
      </c>
      <c r="D95" s="165" t="s">
        <v>34</v>
      </c>
      <c r="E95" s="185">
        <v>12</v>
      </c>
      <c r="F95" s="205" t="s">
        <v>337</v>
      </c>
      <c r="G95" s="201"/>
      <c r="H95" s="204">
        <f t="shared" si="11"/>
        <v>1</v>
      </c>
      <c r="I95" s="168">
        <f t="shared" si="11"/>
        <v>1</v>
      </c>
      <c r="J95" s="168">
        <f t="shared" si="8"/>
        <v>100</v>
      </c>
    </row>
    <row r="96" spans="1:10" ht="25.5" thickBot="1">
      <c r="A96" s="149"/>
      <c r="B96" s="169" t="s">
        <v>315</v>
      </c>
      <c r="C96" s="195">
        <v>992</v>
      </c>
      <c r="D96" s="165" t="s">
        <v>34</v>
      </c>
      <c r="E96" s="206">
        <v>12</v>
      </c>
      <c r="F96" s="205" t="s">
        <v>273</v>
      </c>
      <c r="G96" s="163"/>
      <c r="H96" s="204">
        <f t="shared" si="11"/>
        <v>1</v>
      </c>
      <c r="I96" s="168">
        <f t="shared" si="11"/>
        <v>1</v>
      </c>
      <c r="J96" s="168">
        <f t="shared" si="8"/>
        <v>100</v>
      </c>
    </row>
    <row r="97" spans="1:10" ht="25.5" thickBot="1">
      <c r="A97" s="194"/>
      <c r="B97" s="195" t="s">
        <v>72</v>
      </c>
      <c r="C97" s="197">
        <v>992</v>
      </c>
      <c r="D97" s="165" t="s">
        <v>34</v>
      </c>
      <c r="E97" s="207">
        <v>12</v>
      </c>
      <c r="F97" s="195" t="s">
        <v>273</v>
      </c>
      <c r="G97" s="176">
        <v>240</v>
      </c>
      <c r="H97" s="208">
        <v>1</v>
      </c>
      <c r="I97" s="168">
        <v>1</v>
      </c>
      <c r="J97" s="168">
        <f t="shared" si="8"/>
        <v>100</v>
      </c>
    </row>
    <row r="98" spans="1:10" ht="15.75" thickBot="1">
      <c r="A98" s="209" t="s">
        <v>45</v>
      </c>
      <c r="B98" s="210" t="s">
        <v>5</v>
      </c>
      <c r="C98" s="210">
        <v>992</v>
      </c>
      <c r="D98" s="211" t="s">
        <v>38</v>
      </c>
      <c r="E98" s="211"/>
      <c r="F98" s="210"/>
      <c r="G98" s="210"/>
      <c r="H98" s="193">
        <f>H99+H110</f>
        <v>2676.1000000000004</v>
      </c>
      <c r="I98" s="193">
        <f>I99+I110</f>
        <v>2537.3</v>
      </c>
      <c r="J98" s="193">
        <f t="shared" si="8"/>
        <v>94.81334778222039</v>
      </c>
    </row>
    <row r="99" spans="1:10" ht="15.75" thickBot="1">
      <c r="A99" s="188"/>
      <c r="B99" s="164" t="s">
        <v>4</v>
      </c>
      <c r="C99" s="164">
        <v>992</v>
      </c>
      <c r="D99" s="165" t="s">
        <v>38</v>
      </c>
      <c r="E99" s="165" t="s">
        <v>33</v>
      </c>
      <c r="F99" s="189"/>
      <c r="G99" s="189"/>
      <c r="H99" s="204">
        <f>H100</f>
        <v>630.5</v>
      </c>
      <c r="I99" s="168">
        <f>I100</f>
        <v>554.9000000000001</v>
      </c>
      <c r="J99" s="168">
        <f t="shared" si="8"/>
        <v>88.00951625693895</v>
      </c>
    </row>
    <row r="100" spans="1:10" ht="25.5" thickBot="1">
      <c r="A100" s="188"/>
      <c r="B100" s="164" t="s">
        <v>319</v>
      </c>
      <c r="C100" s="164">
        <v>992</v>
      </c>
      <c r="D100" s="165" t="s">
        <v>38</v>
      </c>
      <c r="E100" s="165" t="s">
        <v>33</v>
      </c>
      <c r="F100" s="164" t="s">
        <v>320</v>
      </c>
      <c r="G100" s="189"/>
      <c r="H100" s="204">
        <f>H101</f>
        <v>630.5</v>
      </c>
      <c r="I100" s="168">
        <f>I101</f>
        <v>554.9000000000001</v>
      </c>
      <c r="J100" s="168">
        <f t="shared" si="8"/>
        <v>88.00951625693895</v>
      </c>
    </row>
    <row r="101" spans="1:10" ht="61.5" thickBot="1">
      <c r="A101" s="188"/>
      <c r="B101" s="164" t="s">
        <v>338</v>
      </c>
      <c r="C101" s="164">
        <v>992</v>
      </c>
      <c r="D101" s="165" t="s">
        <v>38</v>
      </c>
      <c r="E101" s="165" t="s">
        <v>33</v>
      </c>
      <c r="F101" s="164" t="s">
        <v>339</v>
      </c>
      <c r="G101" s="189"/>
      <c r="H101" s="168">
        <f>H104+H107+H102</f>
        <v>630.5</v>
      </c>
      <c r="I101" s="168">
        <f>I104+I107+I102</f>
        <v>554.9000000000001</v>
      </c>
      <c r="J101" s="168">
        <f t="shared" si="8"/>
        <v>88.00951625693895</v>
      </c>
    </row>
    <row r="102" spans="1:10" ht="37.5" thickBot="1">
      <c r="A102" s="188"/>
      <c r="B102" s="164" t="s">
        <v>423</v>
      </c>
      <c r="C102" s="212">
        <v>992</v>
      </c>
      <c r="D102" s="165" t="s">
        <v>38</v>
      </c>
      <c r="E102" s="165" t="s">
        <v>33</v>
      </c>
      <c r="F102" s="164" t="s">
        <v>340</v>
      </c>
      <c r="G102" s="213"/>
      <c r="H102" s="204">
        <f>H103</f>
        <v>75</v>
      </c>
      <c r="I102" s="168">
        <f>I103</f>
        <v>0</v>
      </c>
      <c r="J102" s="168">
        <f t="shared" si="8"/>
        <v>0</v>
      </c>
    </row>
    <row r="103" spans="1:10" ht="25.5" thickBot="1">
      <c r="A103" s="188"/>
      <c r="B103" s="164" t="s">
        <v>315</v>
      </c>
      <c r="C103" s="212">
        <v>992</v>
      </c>
      <c r="D103" s="165" t="s">
        <v>38</v>
      </c>
      <c r="E103" s="165" t="s">
        <v>33</v>
      </c>
      <c r="F103" s="164" t="s">
        <v>274</v>
      </c>
      <c r="G103" s="213"/>
      <c r="H103" s="204">
        <v>75</v>
      </c>
      <c r="I103" s="168">
        <v>0</v>
      </c>
      <c r="J103" s="168">
        <f t="shared" si="8"/>
        <v>0</v>
      </c>
    </row>
    <row r="104" spans="1:10" ht="37.5" thickBot="1">
      <c r="A104" s="186"/>
      <c r="B104" s="164" t="s">
        <v>422</v>
      </c>
      <c r="C104" s="212">
        <v>992</v>
      </c>
      <c r="D104" s="165" t="s">
        <v>38</v>
      </c>
      <c r="E104" s="165" t="s">
        <v>33</v>
      </c>
      <c r="F104" s="164" t="s">
        <v>341</v>
      </c>
      <c r="G104" s="213"/>
      <c r="H104" s="204">
        <f>H105</f>
        <v>417.2</v>
      </c>
      <c r="I104" s="168">
        <f>I105</f>
        <v>416.6</v>
      </c>
      <c r="J104" s="168">
        <f t="shared" si="8"/>
        <v>99.856184084372</v>
      </c>
    </row>
    <row r="105" spans="1:10" ht="25.5" thickBot="1">
      <c r="A105" s="186"/>
      <c r="B105" s="164" t="s">
        <v>315</v>
      </c>
      <c r="C105" s="212">
        <v>992</v>
      </c>
      <c r="D105" s="165" t="s">
        <v>38</v>
      </c>
      <c r="E105" s="165" t="s">
        <v>33</v>
      </c>
      <c r="F105" s="164" t="s">
        <v>275</v>
      </c>
      <c r="G105" s="213"/>
      <c r="H105" s="204">
        <f>H106</f>
        <v>417.2</v>
      </c>
      <c r="I105" s="168">
        <f>I106</f>
        <v>416.6</v>
      </c>
      <c r="J105" s="168">
        <f t="shared" si="8"/>
        <v>99.856184084372</v>
      </c>
    </row>
    <row r="106" spans="1:10" ht="25.5" thickBot="1">
      <c r="A106" s="186"/>
      <c r="B106" s="164" t="s">
        <v>72</v>
      </c>
      <c r="C106" s="212">
        <v>992</v>
      </c>
      <c r="D106" s="165" t="s">
        <v>38</v>
      </c>
      <c r="E106" s="165" t="s">
        <v>33</v>
      </c>
      <c r="F106" s="164" t="s">
        <v>275</v>
      </c>
      <c r="G106" s="164">
        <v>240</v>
      </c>
      <c r="H106" s="204">
        <v>417.2</v>
      </c>
      <c r="I106" s="168">
        <v>416.6</v>
      </c>
      <c r="J106" s="168">
        <f t="shared" si="8"/>
        <v>99.856184084372</v>
      </c>
    </row>
    <row r="107" spans="1:10" ht="49.5" thickBot="1">
      <c r="A107" s="188"/>
      <c r="B107" s="164" t="s">
        <v>421</v>
      </c>
      <c r="C107" s="164">
        <v>992</v>
      </c>
      <c r="D107" s="165" t="s">
        <v>38</v>
      </c>
      <c r="E107" s="165" t="s">
        <v>33</v>
      </c>
      <c r="F107" s="164" t="s">
        <v>342</v>
      </c>
      <c r="G107" s="166"/>
      <c r="H107" s="167">
        <f>H108</f>
        <v>138.3</v>
      </c>
      <c r="I107" s="167">
        <f>I108</f>
        <v>138.3</v>
      </c>
      <c r="J107" s="168">
        <f t="shared" si="8"/>
        <v>100</v>
      </c>
    </row>
    <row r="108" spans="1:10" ht="25.5" thickBot="1">
      <c r="A108" s="188"/>
      <c r="B108" s="164" t="s">
        <v>315</v>
      </c>
      <c r="C108" s="164">
        <v>992</v>
      </c>
      <c r="D108" s="165" t="s">
        <v>38</v>
      </c>
      <c r="E108" s="165" t="s">
        <v>33</v>
      </c>
      <c r="F108" s="164" t="s">
        <v>276</v>
      </c>
      <c r="G108" s="166"/>
      <c r="H108" s="168">
        <f>H109</f>
        <v>138.3</v>
      </c>
      <c r="I108" s="168">
        <f>I109</f>
        <v>138.3</v>
      </c>
      <c r="J108" s="168">
        <f t="shared" si="8"/>
        <v>100</v>
      </c>
    </row>
    <row r="109" spans="1:10" ht="25.5" thickBot="1">
      <c r="A109" s="188"/>
      <c r="B109" s="169" t="s">
        <v>0</v>
      </c>
      <c r="C109" s="164">
        <v>992</v>
      </c>
      <c r="D109" s="165" t="s">
        <v>38</v>
      </c>
      <c r="E109" s="165" t="s">
        <v>33</v>
      </c>
      <c r="F109" s="164" t="s">
        <v>276</v>
      </c>
      <c r="G109" s="196">
        <v>540</v>
      </c>
      <c r="H109" s="167">
        <v>138.3</v>
      </c>
      <c r="I109" s="168">
        <v>138.3</v>
      </c>
      <c r="J109" s="168">
        <f t="shared" si="8"/>
        <v>100</v>
      </c>
    </row>
    <row r="110" spans="1:10" ht="15.75" thickBot="1">
      <c r="A110" s="163"/>
      <c r="B110" s="164" t="s">
        <v>3</v>
      </c>
      <c r="C110" s="164">
        <v>992</v>
      </c>
      <c r="D110" s="165" t="s">
        <v>38</v>
      </c>
      <c r="E110" s="165" t="s">
        <v>36</v>
      </c>
      <c r="F110" s="164"/>
      <c r="G110" s="157"/>
      <c r="H110" s="208">
        <f>H111+H119</f>
        <v>2045.6000000000001</v>
      </c>
      <c r="I110" s="208">
        <f>I111+I119</f>
        <v>1982.4</v>
      </c>
      <c r="J110" s="168">
        <f t="shared" si="8"/>
        <v>96.91044192412983</v>
      </c>
    </row>
    <row r="111" spans="1:10" ht="194.25" customHeight="1" thickBot="1">
      <c r="A111" s="163"/>
      <c r="B111" s="169" t="s">
        <v>343</v>
      </c>
      <c r="C111" s="169">
        <v>992</v>
      </c>
      <c r="D111" s="165" t="s">
        <v>38</v>
      </c>
      <c r="E111" s="165" t="s">
        <v>36</v>
      </c>
      <c r="F111" s="169" t="s">
        <v>344</v>
      </c>
      <c r="G111" s="166"/>
      <c r="H111" s="168">
        <f>H112+H116</f>
        <v>1968.7</v>
      </c>
      <c r="I111" s="168">
        <f>I112+I116</f>
        <v>1905.5</v>
      </c>
      <c r="J111" s="168">
        <f t="shared" si="8"/>
        <v>96.7897597399299</v>
      </c>
    </row>
    <row r="112" spans="1:10" ht="25.5" thickBot="1">
      <c r="A112" s="163"/>
      <c r="B112" s="214" t="s">
        <v>345</v>
      </c>
      <c r="C112" s="184">
        <v>992</v>
      </c>
      <c r="D112" s="165" t="s">
        <v>38</v>
      </c>
      <c r="E112" s="165" t="s">
        <v>36</v>
      </c>
      <c r="F112" s="169" t="s">
        <v>346</v>
      </c>
      <c r="G112" s="164"/>
      <c r="H112" s="204">
        <f aca="true" t="shared" si="12" ref="H112:I114">H113</f>
        <v>1200</v>
      </c>
      <c r="I112" s="204">
        <f t="shared" si="12"/>
        <v>1137.7</v>
      </c>
      <c r="J112" s="168">
        <f t="shared" si="8"/>
        <v>94.80833333333334</v>
      </c>
    </row>
    <row r="113" spans="1:10" ht="25.5" thickBot="1">
      <c r="A113" s="163"/>
      <c r="B113" s="181" t="s">
        <v>25</v>
      </c>
      <c r="C113" s="169">
        <v>992</v>
      </c>
      <c r="D113" s="165" t="s">
        <v>38</v>
      </c>
      <c r="E113" s="165" t="s">
        <v>36</v>
      </c>
      <c r="F113" s="169" t="s">
        <v>347</v>
      </c>
      <c r="G113" s="164"/>
      <c r="H113" s="204">
        <f t="shared" si="12"/>
        <v>1200</v>
      </c>
      <c r="I113" s="168">
        <f t="shared" si="12"/>
        <v>1137.7</v>
      </c>
      <c r="J113" s="168">
        <f t="shared" si="8"/>
        <v>94.80833333333334</v>
      </c>
    </row>
    <row r="114" spans="1:10" ht="25.5" thickBot="1">
      <c r="A114" s="163"/>
      <c r="B114" s="169" t="s">
        <v>348</v>
      </c>
      <c r="C114" s="169">
        <v>992</v>
      </c>
      <c r="D114" s="165" t="s">
        <v>38</v>
      </c>
      <c r="E114" s="165" t="s">
        <v>36</v>
      </c>
      <c r="F114" s="169" t="s">
        <v>349</v>
      </c>
      <c r="G114" s="164"/>
      <c r="H114" s="204">
        <f t="shared" si="12"/>
        <v>1200</v>
      </c>
      <c r="I114" s="168">
        <f t="shared" si="12"/>
        <v>1137.7</v>
      </c>
      <c r="J114" s="168">
        <f t="shared" si="8"/>
        <v>94.80833333333334</v>
      </c>
    </row>
    <row r="115" spans="1:10" ht="25.5" thickBot="1">
      <c r="A115" s="163"/>
      <c r="B115" s="169" t="s">
        <v>72</v>
      </c>
      <c r="C115" s="169">
        <v>992</v>
      </c>
      <c r="D115" s="165" t="s">
        <v>38</v>
      </c>
      <c r="E115" s="165" t="s">
        <v>36</v>
      </c>
      <c r="F115" s="169" t="s">
        <v>349</v>
      </c>
      <c r="G115" s="164">
        <v>240</v>
      </c>
      <c r="H115" s="204">
        <v>1200</v>
      </c>
      <c r="I115" s="168">
        <v>1137.7</v>
      </c>
      <c r="J115" s="168">
        <f t="shared" si="8"/>
        <v>94.80833333333334</v>
      </c>
    </row>
    <row r="116" spans="1:10" ht="25.5" thickBot="1">
      <c r="A116" s="183"/>
      <c r="B116" s="216" t="s">
        <v>26</v>
      </c>
      <c r="C116" s="169">
        <v>992</v>
      </c>
      <c r="D116" s="165" t="s">
        <v>38</v>
      </c>
      <c r="E116" s="165" t="s">
        <v>36</v>
      </c>
      <c r="F116" s="169" t="s">
        <v>350</v>
      </c>
      <c r="G116" s="164"/>
      <c r="H116" s="204">
        <f>H117</f>
        <v>768.7</v>
      </c>
      <c r="I116" s="168">
        <f>I117</f>
        <v>767.8</v>
      </c>
      <c r="J116" s="168">
        <f t="shared" si="8"/>
        <v>99.88291921425783</v>
      </c>
    </row>
    <row r="117" spans="1:10" ht="25.5" thickBot="1">
      <c r="A117" s="183"/>
      <c r="B117" s="184" t="s">
        <v>348</v>
      </c>
      <c r="C117" s="169">
        <v>992</v>
      </c>
      <c r="D117" s="165" t="s">
        <v>38</v>
      </c>
      <c r="E117" s="165" t="s">
        <v>36</v>
      </c>
      <c r="F117" s="169" t="s">
        <v>351</v>
      </c>
      <c r="G117" s="164"/>
      <c r="H117" s="204">
        <f>H118</f>
        <v>768.7</v>
      </c>
      <c r="I117" s="168">
        <f>I118</f>
        <v>767.8</v>
      </c>
      <c r="J117" s="168">
        <f t="shared" si="8"/>
        <v>99.88291921425783</v>
      </c>
    </row>
    <row r="118" spans="1:10" ht="25.5" thickBot="1">
      <c r="A118" s="183"/>
      <c r="B118" s="184" t="s">
        <v>72</v>
      </c>
      <c r="C118" s="169">
        <v>992</v>
      </c>
      <c r="D118" s="165" t="s">
        <v>38</v>
      </c>
      <c r="E118" s="165" t="s">
        <v>36</v>
      </c>
      <c r="F118" s="169" t="s">
        <v>351</v>
      </c>
      <c r="G118" s="164">
        <v>240</v>
      </c>
      <c r="H118" s="204">
        <v>768.7</v>
      </c>
      <c r="I118" s="168">
        <v>767.8</v>
      </c>
      <c r="J118" s="168">
        <f t="shared" si="8"/>
        <v>99.88291921425783</v>
      </c>
    </row>
    <row r="119" spans="1:10" ht="25.5" thickBot="1">
      <c r="A119" s="163"/>
      <c r="B119" s="169" t="s">
        <v>319</v>
      </c>
      <c r="C119" s="169">
        <v>992</v>
      </c>
      <c r="D119" s="165" t="s">
        <v>38</v>
      </c>
      <c r="E119" s="165" t="s">
        <v>36</v>
      </c>
      <c r="F119" s="169" t="s">
        <v>320</v>
      </c>
      <c r="G119" s="166"/>
      <c r="H119" s="167">
        <f aca="true" t="shared" si="13" ref="H119:I121">H120</f>
        <v>76.9</v>
      </c>
      <c r="I119" s="168">
        <f t="shared" si="13"/>
        <v>76.9</v>
      </c>
      <c r="J119" s="168">
        <f t="shared" si="8"/>
        <v>100</v>
      </c>
    </row>
    <row r="120" spans="1:10" ht="25.5" thickBot="1">
      <c r="A120" s="163"/>
      <c r="B120" s="169" t="s">
        <v>352</v>
      </c>
      <c r="C120" s="169">
        <v>992</v>
      </c>
      <c r="D120" s="165" t="s">
        <v>38</v>
      </c>
      <c r="E120" s="165" t="s">
        <v>36</v>
      </c>
      <c r="F120" s="169" t="s">
        <v>353</v>
      </c>
      <c r="G120" s="166"/>
      <c r="H120" s="167">
        <f t="shared" si="13"/>
        <v>76.9</v>
      </c>
      <c r="I120" s="168">
        <f t="shared" si="13"/>
        <v>76.9</v>
      </c>
      <c r="J120" s="168">
        <f t="shared" si="8"/>
        <v>100</v>
      </c>
    </row>
    <row r="121" spans="1:10" ht="25.5" thickBot="1">
      <c r="A121" s="163"/>
      <c r="B121" s="169" t="s">
        <v>354</v>
      </c>
      <c r="C121" s="169">
        <v>992</v>
      </c>
      <c r="D121" s="165" t="s">
        <v>38</v>
      </c>
      <c r="E121" s="165" t="s">
        <v>36</v>
      </c>
      <c r="F121" s="169" t="s">
        <v>355</v>
      </c>
      <c r="G121" s="166"/>
      <c r="H121" s="167">
        <f t="shared" si="13"/>
        <v>76.9</v>
      </c>
      <c r="I121" s="168">
        <f t="shared" si="13"/>
        <v>76.9</v>
      </c>
      <c r="J121" s="168">
        <f t="shared" si="8"/>
        <v>100</v>
      </c>
    </row>
    <row r="122" spans="1:10" ht="25.5" thickBot="1">
      <c r="A122" s="163"/>
      <c r="B122" s="169" t="s">
        <v>72</v>
      </c>
      <c r="C122" s="169">
        <v>992</v>
      </c>
      <c r="D122" s="165" t="s">
        <v>38</v>
      </c>
      <c r="E122" s="165" t="s">
        <v>36</v>
      </c>
      <c r="F122" s="169" t="s">
        <v>355</v>
      </c>
      <c r="G122" s="166">
        <v>240</v>
      </c>
      <c r="H122" s="167">
        <v>76.9</v>
      </c>
      <c r="I122" s="168">
        <v>76.9</v>
      </c>
      <c r="J122" s="168">
        <f t="shared" si="8"/>
        <v>100</v>
      </c>
    </row>
    <row r="123" spans="1:10" ht="15.75" thickBot="1">
      <c r="A123" s="188" t="s">
        <v>46</v>
      </c>
      <c r="B123" s="189" t="s">
        <v>180</v>
      </c>
      <c r="C123" s="189">
        <v>992</v>
      </c>
      <c r="D123" s="190" t="s">
        <v>39</v>
      </c>
      <c r="E123" s="190"/>
      <c r="F123" s="189"/>
      <c r="G123" s="191"/>
      <c r="H123" s="192">
        <f>H124</f>
        <v>7651</v>
      </c>
      <c r="I123" s="193">
        <f>I124</f>
        <v>7650.8</v>
      </c>
      <c r="J123" s="193">
        <f>I123*100/H123</f>
        <v>99.99738596261926</v>
      </c>
    </row>
    <row r="124" spans="1:10" ht="15.75" thickBot="1">
      <c r="A124" s="163"/>
      <c r="B124" s="169" t="s">
        <v>2</v>
      </c>
      <c r="C124" s="169">
        <v>992</v>
      </c>
      <c r="D124" s="185" t="s">
        <v>39</v>
      </c>
      <c r="E124" s="185" t="s">
        <v>31</v>
      </c>
      <c r="F124" s="169"/>
      <c r="G124" s="166"/>
      <c r="H124" s="167">
        <f>H125</f>
        <v>7651</v>
      </c>
      <c r="I124" s="168">
        <f>I125</f>
        <v>7650.8</v>
      </c>
      <c r="J124" s="168">
        <f aca="true" t="shared" si="14" ref="J124:J135">I124*100/H124</f>
        <v>99.99738596261926</v>
      </c>
    </row>
    <row r="125" spans="1:10" ht="37.5" thickBot="1">
      <c r="A125" s="163"/>
      <c r="B125" s="169" t="s">
        <v>356</v>
      </c>
      <c r="C125" s="169">
        <v>992</v>
      </c>
      <c r="D125" s="185" t="s">
        <v>39</v>
      </c>
      <c r="E125" s="185" t="s">
        <v>31</v>
      </c>
      <c r="F125" s="169" t="s">
        <v>357</v>
      </c>
      <c r="G125" s="164"/>
      <c r="H125" s="168">
        <f>H126+H133</f>
        <v>7651</v>
      </c>
      <c r="I125" s="168">
        <f>I126+I133</f>
        <v>7650.8</v>
      </c>
      <c r="J125" s="168">
        <f t="shared" si="14"/>
        <v>99.99738596261926</v>
      </c>
    </row>
    <row r="126" spans="1:10" ht="24" customHeight="1" thickBot="1">
      <c r="A126" s="163"/>
      <c r="B126" s="169" t="s">
        <v>358</v>
      </c>
      <c r="C126" s="169">
        <v>992</v>
      </c>
      <c r="D126" s="185" t="s">
        <v>39</v>
      </c>
      <c r="E126" s="185" t="s">
        <v>31</v>
      </c>
      <c r="F126" s="169" t="s">
        <v>359</v>
      </c>
      <c r="G126" s="164"/>
      <c r="H126" s="204">
        <f>H127+H130</f>
        <v>3194.8999999999996</v>
      </c>
      <c r="I126" s="168">
        <f>I127+I130</f>
        <v>3194.7</v>
      </c>
      <c r="J126" s="168">
        <f t="shared" si="14"/>
        <v>99.99374002316192</v>
      </c>
    </row>
    <row r="127" spans="1:10" ht="25.5" thickBot="1">
      <c r="A127" s="163"/>
      <c r="B127" s="169" t="s">
        <v>27</v>
      </c>
      <c r="C127" s="169">
        <v>992</v>
      </c>
      <c r="D127" s="185" t="s">
        <v>39</v>
      </c>
      <c r="E127" s="185" t="s">
        <v>31</v>
      </c>
      <c r="F127" s="169" t="s">
        <v>360</v>
      </c>
      <c r="G127" s="164"/>
      <c r="H127" s="204">
        <f>H128</f>
        <v>2132.6</v>
      </c>
      <c r="I127" s="168">
        <f>I128</f>
        <v>2132.5</v>
      </c>
      <c r="J127" s="168">
        <f t="shared" si="14"/>
        <v>99.9953108881178</v>
      </c>
    </row>
    <row r="128" spans="1:10" ht="25.5" thickBot="1">
      <c r="A128" s="163"/>
      <c r="B128" s="169" t="s">
        <v>361</v>
      </c>
      <c r="C128" s="169">
        <v>992</v>
      </c>
      <c r="D128" s="185" t="s">
        <v>39</v>
      </c>
      <c r="E128" s="185" t="s">
        <v>31</v>
      </c>
      <c r="F128" s="169" t="s">
        <v>362</v>
      </c>
      <c r="G128" s="166"/>
      <c r="H128" s="167">
        <f>H129</f>
        <v>2132.6</v>
      </c>
      <c r="I128" s="168">
        <f>I129</f>
        <v>2132.5</v>
      </c>
      <c r="J128" s="168">
        <f t="shared" si="14"/>
        <v>99.9953108881178</v>
      </c>
    </row>
    <row r="129" spans="1:10" ht="25.5" thickBot="1">
      <c r="A129" s="163"/>
      <c r="B129" s="169" t="s">
        <v>80</v>
      </c>
      <c r="C129" s="169">
        <v>992</v>
      </c>
      <c r="D129" s="185" t="s">
        <v>39</v>
      </c>
      <c r="E129" s="185" t="s">
        <v>31</v>
      </c>
      <c r="F129" s="169" t="s">
        <v>362</v>
      </c>
      <c r="G129" s="166">
        <v>610</v>
      </c>
      <c r="H129" s="167">
        <v>2132.6</v>
      </c>
      <c r="I129" s="168">
        <v>2132.5</v>
      </c>
      <c r="J129" s="168">
        <f t="shared" si="14"/>
        <v>99.9953108881178</v>
      </c>
    </row>
    <row r="130" spans="1:10" ht="25.5" thickBot="1">
      <c r="A130" s="163"/>
      <c r="B130" s="169" t="s">
        <v>1</v>
      </c>
      <c r="C130" s="169">
        <v>992</v>
      </c>
      <c r="D130" s="185" t="s">
        <v>39</v>
      </c>
      <c r="E130" s="185" t="s">
        <v>31</v>
      </c>
      <c r="F130" s="169" t="s">
        <v>363</v>
      </c>
      <c r="G130" s="164"/>
      <c r="H130" s="204">
        <f>H131</f>
        <v>1062.3</v>
      </c>
      <c r="I130" s="168">
        <f>I131</f>
        <v>1062.2</v>
      </c>
      <c r="J130" s="168">
        <f t="shared" si="14"/>
        <v>99.99058646333428</v>
      </c>
    </row>
    <row r="131" spans="1:10" ht="25.5" thickBot="1">
      <c r="A131" s="163"/>
      <c r="B131" s="169" t="s">
        <v>361</v>
      </c>
      <c r="C131" s="169">
        <v>992</v>
      </c>
      <c r="D131" s="185" t="s">
        <v>39</v>
      </c>
      <c r="E131" s="185" t="s">
        <v>31</v>
      </c>
      <c r="F131" s="169" t="s">
        <v>364</v>
      </c>
      <c r="G131" s="164"/>
      <c r="H131" s="204">
        <f>H132</f>
        <v>1062.3</v>
      </c>
      <c r="I131" s="168">
        <f>I132</f>
        <v>1062.2</v>
      </c>
      <c r="J131" s="168">
        <f t="shared" si="14"/>
        <v>99.99058646333428</v>
      </c>
    </row>
    <row r="132" spans="1:10" ht="25.5" thickBot="1">
      <c r="A132" s="163"/>
      <c r="B132" s="195" t="s">
        <v>80</v>
      </c>
      <c r="C132" s="169">
        <v>992</v>
      </c>
      <c r="D132" s="185" t="s">
        <v>39</v>
      </c>
      <c r="E132" s="185" t="s">
        <v>31</v>
      </c>
      <c r="F132" s="169" t="s">
        <v>364</v>
      </c>
      <c r="G132" s="164">
        <v>610</v>
      </c>
      <c r="H132" s="204">
        <v>1062.3</v>
      </c>
      <c r="I132" s="168">
        <v>1062.2</v>
      </c>
      <c r="J132" s="168">
        <f t="shared" si="14"/>
        <v>99.99058646333428</v>
      </c>
    </row>
    <row r="133" spans="1:10" ht="37.5" thickBot="1">
      <c r="A133" s="183"/>
      <c r="B133" s="149" t="s">
        <v>420</v>
      </c>
      <c r="C133" s="169">
        <v>992</v>
      </c>
      <c r="D133" s="185" t="s">
        <v>39</v>
      </c>
      <c r="E133" s="185" t="s">
        <v>31</v>
      </c>
      <c r="F133" s="169" t="s">
        <v>365</v>
      </c>
      <c r="G133" s="166"/>
      <c r="H133" s="167">
        <f>H134</f>
        <v>4456.1</v>
      </c>
      <c r="I133" s="167">
        <f>I134</f>
        <v>4456.1</v>
      </c>
      <c r="J133" s="168">
        <f t="shared" si="14"/>
        <v>100</v>
      </c>
    </row>
    <row r="134" spans="1:10" ht="109.5" thickBot="1">
      <c r="A134" s="186"/>
      <c r="B134" s="169" t="s">
        <v>419</v>
      </c>
      <c r="C134" s="169">
        <v>992</v>
      </c>
      <c r="D134" s="185" t="s">
        <v>39</v>
      </c>
      <c r="E134" s="185" t="s">
        <v>31</v>
      </c>
      <c r="F134" s="169" t="s">
        <v>418</v>
      </c>
      <c r="G134" s="166"/>
      <c r="H134" s="168">
        <f>H135</f>
        <v>4456.1</v>
      </c>
      <c r="I134" s="168">
        <f>I135</f>
        <v>4456.1</v>
      </c>
      <c r="J134" s="168">
        <f t="shared" si="14"/>
        <v>100</v>
      </c>
    </row>
    <row r="135" spans="1:10" ht="25.5" thickBot="1">
      <c r="A135" s="186"/>
      <c r="B135" s="169" t="s">
        <v>80</v>
      </c>
      <c r="C135" s="169">
        <v>992</v>
      </c>
      <c r="D135" s="185" t="s">
        <v>39</v>
      </c>
      <c r="E135" s="185" t="s">
        <v>31</v>
      </c>
      <c r="F135" s="169" t="s">
        <v>418</v>
      </c>
      <c r="G135" s="166">
        <v>610</v>
      </c>
      <c r="H135" s="168">
        <v>4456.1</v>
      </c>
      <c r="I135" s="168">
        <v>4456.1</v>
      </c>
      <c r="J135" s="168">
        <f t="shared" si="14"/>
        <v>100</v>
      </c>
    </row>
    <row r="139" spans="1:5" s="36" customFormat="1" ht="15.75">
      <c r="A139" s="39" t="s">
        <v>387</v>
      </c>
      <c r="B139" s="40"/>
      <c r="C139" s="40"/>
      <c r="D139" s="40"/>
      <c r="E139" s="40"/>
    </row>
    <row r="140" spans="1:5" s="36" customFormat="1" ht="15.75">
      <c r="A140" s="39" t="s">
        <v>152</v>
      </c>
      <c r="B140" s="40"/>
      <c r="C140" s="40"/>
      <c r="D140" s="40"/>
      <c r="E140" s="39"/>
    </row>
    <row r="141" spans="1:5" s="36" customFormat="1" ht="15.75">
      <c r="A141" s="39" t="s">
        <v>367</v>
      </c>
      <c r="B141" s="40"/>
      <c r="C141" s="40"/>
      <c r="D141" s="40"/>
      <c r="E141" s="40"/>
    </row>
    <row r="142" spans="1:5" s="36" customFormat="1" ht="15.75">
      <c r="A142" s="39"/>
      <c r="B142" s="40"/>
      <c r="C142" s="40"/>
      <c r="D142" s="40"/>
      <c r="E142" s="40"/>
    </row>
    <row r="143" spans="1:5" s="36" customFormat="1" ht="15.75">
      <c r="A143" s="39" t="s">
        <v>153</v>
      </c>
      <c r="B143" s="40"/>
      <c r="C143" s="40"/>
      <c r="D143" s="40"/>
      <c r="E143" s="40"/>
    </row>
    <row r="144" spans="1:5" s="36" customFormat="1" ht="15.75">
      <c r="A144" s="39" t="s">
        <v>152</v>
      </c>
      <c r="B144" s="40"/>
      <c r="C144" s="40"/>
      <c r="D144" s="40"/>
      <c r="E144" s="40"/>
    </row>
    <row r="145" spans="1:8" s="36" customFormat="1" ht="15.75">
      <c r="A145" s="153" t="s">
        <v>385</v>
      </c>
      <c r="B145" s="152"/>
      <c r="C145" s="152"/>
      <c r="D145" s="152"/>
      <c r="E145" s="152"/>
      <c r="F145" s="35"/>
      <c r="G145" s="35"/>
      <c r="H145" s="35"/>
    </row>
  </sheetData>
  <sheetProtection/>
  <mergeCells count="6">
    <mergeCell ref="F1:J1"/>
    <mergeCell ref="F2:J2"/>
    <mergeCell ref="F3:J3"/>
    <mergeCell ref="F4:J4"/>
    <mergeCell ref="F5:J5"/>
    <mergeCell ref="A6:J6"/>
  </mergeCells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="70" zoomScaleNormal="70" zoomScalePageLayoutView="0" workbookViewId="0" topLeftCell="A1">
      <selection activeCell="E11" sqref="E11:E12"/>
    </sheetView>
  </sheetViews>
  <sheetFormatPr defaultColWidth="9.140625" defaultRowHeight="15"/>
  <cols>
    <col min="1" max="1" width="29.421875" style="7" customWidth="1"/>
    <col min="2" max="2" width="85.28125" style="7" customWidth="1"/>
    <col min="3" max="3" width="16.140625" style="7" customWidth="1"/>
    <col min="4" max="4" width="20.8515625" style="7" customWidth="1"/>
    <col min="5" max="5" width="19.8515625" style="0" customWidth="1"/>
  </cols>
  <sheetData>
    <row r="1" spans="1:4" ht="15.75">
      <c r="A1" s="31"/>
      <c r="B1" s="246" t="s">
        <v>207</v>
      </c>
      <c r="C1" s="246"/>
      <c r="D1" s="246"/>
    </row>
    <row r="2" spans="1:4" ht="15.75">
      <c r="A2" s="246" t="s">
        <v>156</v>
      </c>
      <c r="B2" s="246"/>
      <c r="C2" s="246"/>
      <c r="D2" s="246"/>
    </row>
    <row r="3" spans="1:4" ht="15.75">
      <c r="A3" s="246" t="s">
        <v>414</v>
      </c>
      <c r="B3" s="246"/>
      <c r="C3" s="246"/>
      <c r="D3" s="246"/>
    </row>
    <row r="4" spans="1:4" ht="18.75">
      <c r="A4" s="1"/>
      <c r="B4" s="1"/>
      <c r="C4" s="1"/>
      <c r="D4" s="1"/>
    </row>
    <row r="6" spans="1:4" ht="58.5" customHeight="1">
      <c r="A6" s="245" t="s">
        <v>456</v>
      </c>
      <c r="B6" s="245"/>
      <c r="C6" s="245"/>
      <c r="D6" s="245"/>
    </row>
    <row r="8" ht="18.75">
      <c r="D8" s="2" t="s">
        <v>15</v>
      </c>
    </row>
    <row r="9" spans="1:5" ht="110.25" customHeight="1" thickBot="1">
      <c r="A9" s="14" t="s">
        <v>60</v>
      </c>
      <c r="B9" s="17" t="s">
        <v>454</v>
      </c>
      <c r="C9" s="17" t="s">
        <v>53</v>
      </c>
      <c r="D9" s="6" t="s">
        <v>58</v>
      </c>
      <c r="E9" s="6" t="s">
        <v>18</v>
      </c>
    </row>
    <row r="10" spans="1:5" ht="16.5" thickBot="1">
      <c r="A10" s="83">
        <v>1</v>
      </c>
      <c r="B10" s="84">
        <v>2</v>
      </c>
      <c r="C10" s="84">
        <v>3</v>
      </c>
      <c r="D10" s="60">
        <v>4</v>
      </c>
      <c r="E10" s="75">
        <v>5</v>
      </c>
    </row>
    <row r="11" spans="1:5" ht="19.5" customHeight="1" thickBot="1">
      <c r="A11" s="78"/>
      <c r="B11" s="77" t="s">
        <v>455</v>
      </c>
      <c r="C11" s="86">
        <f>C12</f>
        <v>2498</v>
      </c>
      <c r="D11" s="69">
        <f>D12</f>
        <v>-709.0999999999985</v>
      </c>
      <c r="E11" s="76">
        <f>D11*100/C11</f>
        <v>-28.386709367493935</v>
      </c>
    </row>
    <row r="12" spans="1:5" ht="16.5" thickBot="1">
      <c r="A12" s="78" t="s">
        <v>189</v>
      </c>
      <c r="B12" s="71" t="s">
        <v>54</v>
      </c>
      <c r="C12" s="86">
        <f>C13+C17</f>
        <v>2498</v>
      </c>
      <c r="D12" s="86">
        <f>D13+D17</f>
        <v>-709.0999999999985</v>
      </c>
      <c r="E12" s="76">
        <f>D12*100/C12</f>
        <v>-28.386709367493935</v>
      </c>
    </row>
    <row r="13" spans="1:5" ht="16.5" thickBot="1">
      <c r="A13" s="78" t="s">
        <v>190</v>
      </c>
      <c r="B13" s="71" t="s">
        <v>191</v>
      </c>
      <c r="C13" s="86">
        <f aca="true" t="shared" si="0" ref="C13:D15">C14</f>
        <v>-29956.9</v>
      </c>
      <c r="D13" s="69">
        <f t="shared" si="0"/>
        <v>-30918.3</v>
      </c>
      <c r="E13" s="76">
        <f>D13*100/C13</f>
        <v>103.2092773284285</v>
      </c>
    </row>
    <row r="14" spans="1:5" ht="16.5" thickBot="1">
      <c r="A14" s="78" t="s">
        <v>192</v>
      </c>
      <c r="B14" s="71" t="s">
        <v>193</v>
      </c>
      <c r="C14" s="86">
        <f t="shared" si="0"/>
        <v>-29956.9</v>
      </c>
      <c r="D14" s="69">
        <f t="shared" si="0"/>
        <v>-30918.3</v>
      </c>
      <c r="E14" s="76">
        <f aca="true" t="shared" si="1" ref="E14:E20">D14*100/C14</f>
        <v>103.2092773284285</v>
      </c>
    </row>
    <row r="15" spans="1:5" ht="16.5" thickBot="1">
      <c r="A15" s="78" t="s">
        <v>194</v>
      </c>
      <c r="B15" s="71" t="s">
        <v>61</v>
      </c>
      <c r="C15" s="86">
        <f t="shared" si="0"/>
        <v>-29956.9</v>
      </c>
      <c r="D15" s="69">
        <f t="shared" si="0"/>
        <v>-30918.3</v>
      </c>
      <c r="E15" s="76">
        <f t="shared" si="1"/>
        <v>103.2092773284285</v>
      </c>
    </row>
    <row r="16" spans="1:5" ht="16.5" thickBot="1">
      <c r="A16" s="78" t="s">
        <v>55</v>
      </c>
      <c r="B16" s="71" t="s">
        <v>195</v>
      </c>
      <c r="C16" s="86">
        <v>-29956.9</v>
      </c>
      <c r="D16" s="69">
        <v>-30918.3</v>
      </c>
      <c r="E16" s="76">
        <f t="shared" si="1"/>
        <v>103.2092773284285</v>
      </c>
    </row>
    <row r="17" spans="1:5" ht="16.5" thickBot="1">
      <c r="A17" s="78" t="s">
        <v>196</v>
      </c>
      <c r="B17" s="68" t="s">
        <v>197</v>
      </c>
      <c r="C17" s="69">
        <f aca="true" t="shared" si="2" ref="C17:D19">C18</f>
        <v>32454.9</v>
      </c>
      <c r="D17" s="86">
        <f t="shared" si="2"/>
        <v>30209.2</v>
      </c>
      <c r="E17" s="76">
        <f t="shared" si="1"/>
        <v>93.08055178108698</v>
      </c>
    </row>
    <row r="18" spans="1:5" ht="16.5" thickBot="1">
      <c r="A18" s="78" t="s">
        <v>198</v>
      </c>
      <c r="B18" s="68" t="s">
        <v>199</v>
      </c>
      <c r="C18" s="69">
        <f t="shared" si="2"/>
        <v>32454.9</v>
      </c>
      <c r="D18" s="86">
        <f t="shared" si="2"/>
        <v>30209.2</v>
      </c>
      <c r="E18" s="76">
        <f t="shared" si="1"/>
        <v>93.08055178108698</v>
      </c>
    </row>
    <row r="19" spans="1:5" ht="16.5" thickBot="1">
      <c r="A19" s="78" t="s">
        <v>200</v>
      </c>
      <c r="B19" s="68" t="s">
        <v>201</v>
      </c>
      <c r="C19" s="69">
        <f t="shared" si="2"/>
        <v>32454.9</v>
      </c>
      <c r="D19" s="86">
        <f t="shared" si="2"/>
        <v>30209.2</v>
      </c>
      <c r="E19" s="76">
        <f t="shared" si="1"/>
        <v>93.08055178108698</v>
      </c>
    </row>
    <row r="20" spans="1:5" ht="32.25" thickBot="1">
      <c r="A20" s="78" t="s">
        <v>202</v>
      </c>
      <c r="B20" s="68" t="s">
        <v>203</v>
      </c>
      <c r="C20" s="69">
        <v>32454.9</v>
      </c>
      <c r="D20" s="86">
        <v>30209.2</v>
      </c>
      <c r="E20" s="85">
        <f t="shared" si="1"/>
        <v>93.08055178108698</v>
      </c>
    </row>
    <row r="24" spans="1:5" s="36" customFormat="1" ht="15.75">
      <c r="A24" s="39" t="s">
        <v>433</v>
      </c>
      <c r="B24" s="40"/>
      <c r="C24" s="40"/>
      <c r="D24" s="40"/>
      <c r="E24" s="40"/>
    </row>
    <row r="25" spans="1:5" s="36" customFormat="1" ht="15.75">
      <c r="A25" s="39" t="s">
        <v>152</v>
      </c>
      <c r="B25" s="40"/>
      <c r="C25" s="40"/>
      <c r="D25" s="40"/>
      <c r="E25" s="39"/>
    </row>
    <row r="26" spans="1:5" s="36" customFormat="1" ht="15.75">
      <c r="A26" s="39" t="s">
        <v>367</v>
      </c>
      <c r="B26" s="40"/>
      <c r="C26" s="40"/>
      <c r="D26" s="40"/>
      <c r="E26" s="40"/>
    </row>
    <row r="27" spans="1:5" s="36" customFormat="1" ht="15.75">
      <c r="A27" s="39"/>
      <c r="B27" s="40"/>
      <c r="C27" s="40"/>
      <c r="D27" s="40"/>
      <c r="E27" s="40"/>
    </row>
    <row r="28" spans="1:5" s="36" customFormat="1" ht="15.75">
      <c r="A28" s="39" t="s">
        <v>153</v>
      </c>
      <c r="B28" s="40"/>
      <c r="C28" s="40"/>
      <c r="D28" s="40"/>
      <c r="E28" s="40"/>
    </row>
    <row r="29" spans="1:5" s="36" customFormat="1" ht="15.75">
      <c r="A29" s="39" t="s">
        <v>152</v>
      </c>
      <c r="B29" s="40"/>
      <c r="C29" s="40"/>
      <c r="D29" s="40"/>
      <c r="E29" s="40"/>
    </row>
    <row r="30" spans="1:5" s="36" customFormat="1" ht="15.75">
      <c r="A30" s="244" t="s">
        <v>384</v>
      </c>
      <c r="B30" s="244"/>
      <c r="C30" s="244"/>
      <c r="D30" s="244"/>
      <c r="E30" s="244"/>
    </row>
  </sheetData>
  <sheetProtection/>
  <mergeCells count="5">
    <mergeCell ref="B1:D1"/>
    <mergeCell ref="A2:D2"/>
    <mergeCell ref="A3:D3"/>
    <mergeCell ref="A6:D6"/>
    <mergeCell ref="A30:E30"/>
  </mergeCells>
  <printOptions/>
  <pageMargins left="1.25" right="0.48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80" zoomScaleNormal="80" zoomScalePageLayoutView="0" workbookViewId="0" topLeftCell="A1">
      <selection activeCell="A22" sqref="A22"/>
    </sheetView>
  </sheetViews>
  <sheetFormatPr defaultColWidth="9.140625" defaultRowHeight="15"/>
  <cols>
    <col min="1" max="1" width="5.8515625" style="1" customWidth="1"/>
    <col min="2" max="2" width="58.28125" style="1" customWidth="1"/>
    <col min="3" max="3" width="16.421875" style="5" customWidth="1"/>
    <col min="4" max="4" width="16.140625" style="5" customWidth="1"/>
    <col min="5" max="5" width="17.28125" style="0" customWidth="1"/>
  </cols>
  <sheetData>
    <row r="1" spans="2:4" ht="18.75">
      <c r="B1" s="269" t="s">
        <v>213</v>
      </c>
      <c r="C1" s="269"/>
      <c r="D1" s="269"/>
    </row>
    <row r="2" spans="2:4" ht="18" customHeight="1">
      <c r="B2" s="269" t="s">
        <v>156</v>
      </c>
      <c r="C2" s="269"/>
      <c r="D2" s="269"/>
    </row>
    <row r="3" spans="2:4" ht="18.75">
      <c r="B3" s="269" t="s">
        <v>414</v>
      </c>
      <c r="C3" s="269"/>
      <c r="D3" s="269"/>
    </row>
    <row r="4" spans="3:4" ht="18.75">
      <c r="C4" s="2"/>
      <c r="D4" s="3"/>
    </row>
    <row r="5" spans="3:4" ht="18.75">
      <c r="C5" s="2"/>
      <c r="D5" s="3"/>
    </row>
    <row r="6" spans="1:5" ht="77.25" customHeight="1">
      <c r="A6" s="270" t="s">
        <v>434</v>
      </c>
      <c r="B6" s="270"/>
      <c r="C6" s="270"/>
      <c r="D6" s="270"/>
      <c r="E6" s="270"/>
    </row>
    <row r="7" spans="2:3" ht="18.75">
      <c r="B7" s="96"/>
      <c r="C7" s="97" t="s">
        <v>208</v>
      </c>
    </row>
    <row r="8" spans="2:3" ht="19.5" thickBot="1">
      <c r="B8" s="95"/>
      <c r="C8"/>
    </row>
    <row r="9" spans="2:3" ht="19.5" thickBot="1">
      <c r="B9" s="98" t="s">
        <v>28</v>
      </c>
      <c r="C9" s="99" t="s">
        <v>53</v>
      </c>
    </row>
    <row r="10" spans="2:3" ht="56.25">
      <c r="B10" s="100" t="s">
        <v>209</v>
      </c>
      <c r="C10" s="102"/>
    </row>
    <row r="11" spans="2:3" ht="18.75">
      <c r="B11" s="100" t="s">
        <v>210</v>
      </c>
      <c r="C11" s="103"/>
    </row>
    <row r="12" spans="2:3" ht="18.75">
      <c r="B12" s="100"/>
      <c r="C12" s="103">
        <v>0</v>
      </c>
    </row>
    <row r="13" spans="2:3" ht="18.75">
      <c r="B13" s="100" t="s">
        <v>211</v>
      </c>
      <c r="C13" s="103"/>
    </row>
    <row r="14" spans="2:3" ht="18.75">
      <c r="B14" s="100"/>
      <c r="C14" s="103"/>
    </row>
    <row r="15" spans="2:3" ht="18.75">
      <c r="B15" s="100" t="s">
        <v>212</v>
      </c>
      <c r="C15" s="103">
        <v>0</v>
      </c>
    </row>
    <row r="16" spans="2:3" ht="19.5" thickBot="1">
      <c r="B16" s="101"/>
      <c r="C16" s="104"/>
    </row>
    <row r="20" spans="1:5" s="36" customFormat="1" ht="15.75">
      <c r="A20" s="39" t="s">
        <v>387</v>
      </c>
      <c r="B20" s="40"/>
      <c r="C20" s="40"/>
      <c r="D20" s="40"/>
      <c r="E20" s="40"/>
    </row>
    <row r="21" spans="1:5" s="36" customFormat="1" ht="15.75">
      <c r="A21" s="39" t="s">
        <v>152</v>
      </c>
      <c r="B21" s="40"/>
      <c r="C21" s="40"/>
      <c r="D21" s="40"/>
      <c r="E21" s="39"/>
    </row>
    <row r="22" spans="1:5" s="36" customFormat="1" ht="15.75">
      <c r="A22" s="39" t="s">
        <v>367</v>
      </c>
      <c r="B22" s="40"/>
      <c r="C22" s="40"/>
      <c r="D22" s="40"/>
      <c r="E22" s="40"/>
    </row>
    <row r="23" spans="1:5" s="36" customFormat="1" ht="15.75">
      <c r="A23" s="39"/>
      <c r="B23" s="40"/>
      <c r="C23" s="40"/>
      <c r="D23" s="40"/>
      <c r="E23" s="40"/>
    </row>
    <row r="24" spans="1:5" s="36" customFormat="1" ht="15.75">
      <c r="A24" s="39" t="s">
        <v>153</v>
      </c>
      <c r="B24" s="40"/>
      <c r="C24" s="40"/>
      <c r="D24" s="40"/>
      <c r="E24" s="40"/>
    </row>
    <row r="25" spans="1:5" s="36" customFormat="1" ht="15.75">
      <c r="A25" s="39" t="s">
        <v>152</v>
      </c>
      <c r="B25" s="40"/>
      <c r="C25" s="40"/>
      <c r="D25" s="40"/>
      <c r="E25" s="40"/>
    </row>
    <row r="26" spans="1:5" s="36" customFormat="1" ht="15.75">
      <c r="A26" s="244" t="s">
        <v>384</v>
      </c>
      <c r="B26" s="244"/>
      <c r="C26" s="244"/>
      <c r="D26" s="244"/>
      <c r="E26" s="244"/>
    </row>
  </sheetData>
  <sheetProtection/>
  <mergeCells count="5">
    <mergeCell ref="B1:D1"/>
    <mergeCell ref="B2:D2"/>
    <mergeCell ref="B3:D3"/>
    <mergeCell ref="A6:E6"/>
    <mergeCell ref="A26:E26"/>
  </mergeCells>
  <printOptions/>
  <pageMargins left="1.68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="55" zoomScaleNormal="55" zoomScalePageLayoutView="0" workbookViewId="0" topLeftCell="A1">
      <selection activeCell="G4" sqref="G4"/>
    </sheetView>
  </sheetViews>
  <sheetFormatPr defaultColWidth="9.140625" defaultRowHeight="15"/>
  <cols>
    <col min="1" max="1" width="5.421875" style="1" customWidth="1"/>
    <col min="2" max="2" width="20.57421875" style="1" customWidth="1"/>
    <col min="3" max="3" width="16.421875" style="5" customWidth="1"/>
    <col min="4" max="4" width="24.00390625" style="5" customWidth="1"/>
    <col min="10" max="10" width="5.7109375" style="0" customWidth="1"/>
  </cols>
  <sheetData>
    <row r="1" spans="2:12" ht="18.75" customHeight="1">
      <c r="B1" s="269"/>
      <c r="C1" s="269"/>
      <c r="D1" s="269"/>
      <c r="G1" s="282" t="s">
        <v>243</v>
      </c>
      <c r="H1" s="282"/>
      <c r="I1" s="282"/>
      <c r="J1" s="282"/>
      <c r="K1" s="282"/>
      <c r="L1" s="282"/>
    </row>
    <row r="2" spans="2:12" ht="18.75" customHeight="1">
      <c r="B2" s="269" t="s">
        <v>245</v>
      </c>
      <c r="C2" s="269"/>
      <c r="D2" s="269"/>
      <c r="E2" s="269"/>
      <c r="F2" s="269"/>
      <c r="G2" s="269"/>
      <c r="H2" s="269"/>
      <c r="I2" s="269"/>
      <c r="J2" s="269"/>
      <c r="K2" s="269"/>
      <c r="L2" s="116"/>
    </row>
    <row r="3" spans="2:12" ht="18.75" customHeight="1">
      <c r="B3" s="269"/>
      <c r="C3" s="269"/>
      <c r="D3" s="269"/>
      <c r="G3" s="282" t="s">
        <v>438</v>
      </c>
      <c r="H3" s="282"/>
      <c r="I3" s="282"/>
      <c r="J3" s="282"/>
      <c r="K3" s="282"/>
      <c r="L3" s="117"/>
    </row>
    <row r="4" spans="3:4" ht="18.75">
      <c r="C4" s="2"/>
      <c r="D4" s="3"/>
    </row>
    <row r="5" spans="3:4" ht="18.75">
      <c r="C5" s="2"/>
      <c r="D5" s="3"/>
    </row>
    <row r="6" spans="1:11" ht="54.75" customHeight="1">
      <c r="A6" s="270" t="s">
        <v>437</v>
      </c>
      <c r="B6" s="270"/>
      <c r="C6" s="270"/>
      <c r="D6" s="270"/>
      <c r="E6" s="270"/>
      <c r="F6" s="270"/>
      <c r="G6" s="270"/>
      <c r="H6" s="270"/>
      <c r="I6" s="270"/>
      <c r="J6" s="270"/>
      <c r="K6" s="119"/>
    </row>
    <row r="7" spans="2:4" ht="18.75">
      <c r="B7" s="2"/>
      <c r="C7" s="4"/>
      <c r="D7" s="5" t="s">
        <v>15</v>
      </c>
    </row>
    <row r="8" spans="2:11" ht="18.75" customHeight="1">
      <c r="B8" s="281" t="s">
        <v>436</v>
      </c>
      <c r="C8" s="281"/>
      <c r="D8" s="281"/>
      <c r="E8" s="281"/>
      <c r="F8" s="281"/>
      <c r="G8" s="281"/>
      <c r="H8" s="281"/>
      <c r="I8" s="281"/>
      <c r="J8" s="281"/>
      <c r="K8" s="118"/>
    </row>
    <row r="9" spans="2:11" ht="18.75">
      <c r="B9" s="281"/>
      <c r="C9" s="281"/>
      <c r="D9" s="281"/>
      <c r="E9" s="281"/>
      <c r="F9" s="281"/>
      <c r="G9" s="281"/>
      <c r="H9" s="281"/>
      <c r="I9" s="281"/>
      <c r="J9" s="281"/>
      <c r="K9" s="118"/>
    </row>
    <row r="10" spans="2:4" ht="19.5" thickBot="1">
      <c r="B10" s="105"/>
      <c r="C10"/>
      <c r="D10"/>
    </row>
    <row r="11" spans="2:9" ht="15.75" customHeight="1">
      <c r="B11" s="106" t="s">
        <v>56</v>
      </c>
      <c r="C11" s="109" t="s">
        <v>215</v>
      </c>
      <c r="D11" s="111" t="s">
        <v>219</v>
      </c>
      <c r="E11" s="109" t="s">
        <v>222</v>
      </c>
      <c r="F11" s="283" t="s">
        <v>226</v>
      </c>
      <c r="G11" s="284"/>
      <c r="H11" s="284"/>
      <c r="I11" s="285"/>
    </row>
    <row r="12" spans="2:9" ht="15.75" customHeight="1">
      <c r="B12" s="107" t="s">
        <v>214</v>
      </c>
      <c r="C12" s="79" t="s">
        <v>216</v>
      </c>
      <c r="D12" s="79" t="s">
        <v>220</v>
      </c>
      <c r="E12" s="79" t="s">
        <v>223</v>
      </c>
      <c r="F12" s="271" t="s">
        <v>227</v>
      </c>
      <c r="G12" s="272"/>
      <c r="H12" s="272"/>
      <c r="I12" s="273"/>
    </row>
    <row r="13" spans="2:9" ht="19.5" thickBot="1">
      <c r="B13" s="108"/>
      <c r="C13" s="79" t="s">
        <v>217</v>
      </c>
      <c r="D13" s="79" t="s">
        <v>221</v>
      </c>
      <c r="E13" s="79" t="s">
        <v>224</v>
      </c>
      <c r="F13" s="274"/>
      <c r="G13" s="275"/>
      <c r="H13" s="275"/>
      <c r="I13" s="276"/>
    </row>
    <row r="14" spans="2:9" ht="31.5">
      <c r="B14" s="108"/>
      <c r="C14" s="79" t="s">
        <v>218</v>
      </c>
      <c r="D14" s="110"/>
      <c r="E14" s="79" t="s">
        <v>225</v>
      </c>
      <c r="F14" s="79" t="s">
        <v>228</v>
      </c>
      <c r="G14" s="109" t="s">
        <v>230</v>
      </c>
      <c r="H14" s="109" t="s">
        <v>232</v>
      </c>
      <c r="I14" s="109" t="s">
        <v>238</v>
      </c>
    </row>
    <row r="15" spans="2:9" ht="94.5">
      <c r="B15" s="108"/>
      <c r="C15" s="110"/>
      <c r="D15" s="110"/>
      <c r="E15" s="110"/>
      <c r="F15" s="79" t="s">
        <v>229</v>
      </c>
      <c r="G15" s="79" t="s">
        <v>231</v>
      </c>
      <c r="H15" s="79" t="s">
        <v>233</v>
      </c>
      <c r="I15" s="79" t="s">
        <v>239</v>
      </c>
    </row>
    <row r="16" spans="2:9" ht="31.5">
      <c r="B16" s="108"/>
      <c r="C16" s="110"/>
      <c r="D16" s="110"/>
      <c r="E16" s="110"/>
      <c r="F16" s="110"/>
      <c r="G16" s="110"/>
      <c r="H16" s="79" t="s">
        <v>234</v>
      </c>
      <c r="I16" s="110"/>
    </row>
    <row r="17" spans="2:9" ht="31.5">
      <c r="B17" s="108"/>
      <c r="C17" s="110"/>
      <c r="D17" s="110"/>
      <c r="E17" s="110"/>
      <c r="F17" s="110"/>
      <c r="G17" s="110"/>
      <c r="H17" s="79" t="s">
        <v>235</v>
      </c>
      <c r="I17" s="110"/>
    </row>
    <row r="18" spans="2:9" ht="31.5">
      <c r="B18" s="108"/>
      <c r="C18" s="110"/>
      <c r="D18" s="110"/>
      <c r="E18" s="110"/>
      <c r="F18" s="110"/>
      <c r="G18" s="110"/>
      <c r="H18" s="79" t="s">
        <v>236</v>
      </c>
      <c r="I18" s="110"/>
    </row>
    <row r="19" spans="2:9" ht="47.25">
      <c r="B19" s="108"/>
      <c r="C19" s="110"/>
      <c r="D19" s="110"/>
      <c r="E19" s="110"/>
      <c r="F19" s="110"/>
      <c r="G19" s="110"/>
      <c r="H19" s="79" t="s">
        <v>237</v>
      </c>
      <c r="I19" s="110"/>
    </row>
    <row r="20" spans="2:4" ht="19.5" thickBot="1">
      <c r="B20" s="112"/>
      <c r="C20"/>
      <c r="D20"/>
    </row>
    <row r="21" spans="2:9" ht="19.5" thickBot="1">
      <c r="B21" s="113">
        <v>1</v>
      </c>
      <c r="C21" s="114">
        <v>2</v>
      </c>
      <c r="D21" s="114">
        <v>3</v>
      </c>
      <c r="E21" s="114">
        <v>4</v>
      </c>
      <c r="F21" s="114">
        <v>5</v>
      </c>
      <c r="G21" s="114">
        <v>6</v>
      </c>
      <c r="H21" s="114">
        <v>7</v>
      </c>
      <c r="I21" s="114">
        <v>8</v>
      </c>
    </row>
    <row r="22" spans="2:9" ht="19.5" thickBot="1">
      <c r="B22" s="87" t="s">
        <v>13</v>
      </c>
      <c r="C22" s="81"/>
      <c r="D22" s="81"/>
      <c r="E22" s="69">
        <v>0</v>
      </c>
      <c r="F22" s="81"/>
      <c r="G22" s="81"/>
      <c r="H22" s="81"/>
      <c r="I22" s="81" t="s">
        <v>240</v>
      </c>
    </row>
    <row r="23" spans="2:4" ht="18.75">
      <c r="B23" s="39"/>
      <c r="C23"/>
      <c r="D23"/>
    </row>
    <row r="24" spans="2:11" ht="18.75" customHeight="1">
      <c r="B24" s="281" t="s">
        <v>435</v>
      </c>
      <c r="C24" s="281"/>
      <c r="D24" s="281"/>
      <c r="E24" s="281"/>
      <c r="F24" s="281"/>
      <c r="G24" s="281"/>
      <c r="H24" s="281"/>
      <c r="I24" s="281"/>
      <c r="J24" s="118"/>
      <c r="K24" s="118"/>
    </row>
    <row r="25" spans="2:11" ht="42.75" customHeight="1">
      <c r="B25" s="281"/>
      <c r="C25" s="281"/>
      <c r="D25" s="281"/>
      <c r="E25" s="281"/>
      <c r="F25" s="281"/>
      <c r="G25" s="281"/>
      <c r="H25" s="281"/>
      <c r="I25" s="281"/>
      <c r="J25" s="118"/>
      <c r="K25" s="118"/>
    </row>
    <row r="26" spans="2:4" ht="18.75">
      <c r="B26" s="94"/>
      <c r="C26"/>
      <c r="D26"/>
    </row>
    <row r="27" spans="2:9" ht="59.25" customHeight="1">
      <c r="B27" s="279" t="s">
        <v>241</v>
      </c>
      <c r="C27" s="279"/>
      <c r="D27" s="279"/>
      <c r="E27" s="277" t="s">
        <v>244</v>
      </c>
      <c r="F27" s="277"/>
      <c r="G27" s="277"/>
      <c r="H27" s="277"/>
      <c r="I27" s="277"/>
    </row>
    <row r="28" spans="2:9" ht="18.75">
      <c r="B28" s="279"/>
      <c r="C28" s="279"/>
      <c r="D28" s="279"/>
      <c r="E28" s="277"/>
      <c r="F28" s="277"/>
      <c r="G28" s="277"/>
      <c r="H28" s="277"/>
      <c r="I28" s="277"/>
    </row>
    <row r="29" spans="2:9" ht="79.5" customHeight="1">
      <c r="B29" s="280" t="s">
        <v>242</v>
      </c>
      <c r="C29" s="280"/>
      <c r="D29" s="280"/>
      <c r="E29" s="278">
        <v>0</v>
      </c>
      <c r="F29" s="278"/>
      <c r="G29" s="278"/>
      <c r="H29" s="278"/>
      <c r="I29" s="278"/>
    </row>
    <row r="30" spans="2:9" ht="18.75">
      <c r="B30" s="280" t="s">
        <v>13</v>
      </c>
      <c r="C30" s="280"/>
      <c r="D30" s="280"/>
      <c r="E30" s="278">
        <v>0</v>
      </c>
      <c r="F30" s="278"/>
      <c r="G30" s="278"/>
      <c r="H30" s="278"/>
      <c r="I30" s="278"/>
    </row>
    <row r="31" spans="2:4" ht="20.25">
      <c r="B31" s="115"/>
      <c r="C31"/>
      <c r="D31"/>
    </row>
    <row r="34" spans="1:5" s="36" customFormat="1" ht="15.75">
      <c r="A34" s="39" t="s">
        <v>433</v>
      </c>
      <c r="B34" s="40"/>
      <c r="C34" s="40"/>
      <c r="D34" s="40"/>
      <c r="E34" s="40"/>
    </row>
    <row r="35" spans="1:5" s="36" customFormat="1" ht="15.75">
      <c r="A35" s="39" t="s">
        <v>152</v>
      </c>
      <c r="B35" s="40"/>
      <c r="C35" s="40"/>
      <c r="D35" s="40"/>
      <c r="E35" s="39"/>
    </row>
    <row r="36" spans="1:5" s="36" customFormat="1" ht="15.75">
      <c r="A36" s="39" t="s">
        <v>367</v>
      </c>
      <c r="B36" s="40"/>
      <c r="C36" s="40"/>
      <c r="D36" s="40"/>
      <c r="E36" s="40"/>
    </row>
    <row r="37" spans="1:5" s="36" customFormat="1" ht="15.75">
      <c r="A37" s="39"/>
      <c r="B37" s="40"/>
      <c r="C37" s="40"/>
      <c r="D37" s="40"/>
      <c r="E37" s="40"/>
    </row>
    <row r="38" spans="1:5" s="36" customFormat="1" ht="15.75">
      <c r="A38" s="39" t="s">
        <v>153</v>
      </c>
      <c r="B38" s="40"/>
      <c r="C38" s="40"/>
      <c r="D38" s="40"/>
      <c r="E38" s="40"/>
    </row>
    <row r="39" spans="1:5" s="36" customFormat="1" ht="15.75">
      <c r="A39" s="39" t="s">
        <v>152</v>
      </c>
      <c r="B39" s="40"/>
      <c r="C39" s="40"/>
      <c r="D39" s="40"/>
      <c r="E39" s="40"/>
    </row>
    <row r="40" spans="1:8" s="36" customFormat="1" ht="15.75">
      <c r="A40" s="153" t="s">
        <v>384</v>
      </c>
      <c r="B40" s="152"/>
      <c r="C40" s="152"/>
      <c r="D40" s="152"/>
      <c r="E40" s="152"/>
      <c r="F40" s="35"/>
      <c r="G40" s="35"/>
      <c r="H40" s="35"/>
    </row>
  </sheetData>
  <sheetProtection/>
  <mergeCells count="17">
    <mergeCell ref="B1:D1"/>
    <mergeCell ref="B3:D3"/>
    <mergeCell ref="G3:K3"/>
    <mergeCell ref="G1:L1"/>
    <mergeCell ref="E30:I30"/>
    <mergeCell ref="B30:D30"/>
    <mergeCell ref="B2:K2"/>
    <mergeCell ref="F11:I11"/>
    <mergeCell ref="A6:J6"/>
    <mergeCell ref="B8:J9"/>
    <mergeCell ref="F12:I12"/>
    <mergeCell ref="F13:I13"/>
    <mergeCell ref="E27:I28"/>
    <mergeCell ref="E29:I29"/>
    <mergeCell ref="B27:D28"/>
    <mergeCell ref="B29:D29"/>
    <mergeCell ref="B24:I25"/>
  </mergeCells>
  <printOptions/>
  <pageMargins left="1.21" right="0.55" top="0.43" bottom="0.39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="85" zoomScaleNormal="85" zoomScalePageLayoutView="0" workbookViewId="0" topLeftCell="A1">
      <selection activeCell="F18" sqref="F18"/>
    </sheetView>
  </sheetViews>
  <sheetFormatPr defaultColWidth="9.140625" defaultRowHeight="15"/>
  <cols>
    <col min="1" max="1" width="4.8515625" style="0" customWidth="1"/>
    <col min="2" max="2" width="20.8515625" style="0" customWidth="1"/>
    <col min="3" max="3" width="64.140625" style="0" customWidth="1"/>
    <col min="4" max="4" width="16.8515625" style="0" customWidth="1"/>
    <col min="5" max="5" width="15.8515625" style="0" customWidth="1"/>
    <col min="6" max="6" width="15.140625" style="0" customWidth="1"/>
  </cols>
  <sheetData>
    <row r="1" spans="4:6" ht="18.75">
      <c r="D1" s="269" t="s">
        <v>247</v>
      </c>
      <c r="E1" s="269"/>
      <c r="F1" s="269"/>
    </row>
    <row r="2" spans="3:6" ht="18.75" customHeight="1">
      <c r="C2" s="269" t="s">
        <v>156</v>
      </c>
      <c r="D2" s="269"/>
      <c r="E2" s="269"/>
      <c r="F2" s="269"/>
    </row>
    <row r="3" spans="4:6" ht="18.75">
      <c r="D3" s="269" t="s">
        <v>414</v>
      </c>
      <c r="E3" s="269"/>
      <c r="F3" s="269"/>
    </row>
    <row r="6" spans="1:6" ht="69.75" customHeight="1">
      <c r="A6" s="289" t="s">
        <v>439</v>
      </c>
      <c r="B6" s="289"/>
      <c r="C6" s="289"/>
      <c r="D6" s="289"/>
      <c r="E6" s="289"/>
      <c r="F6" s="289"/>
    </row>
    <row r="7" spans="1:6" ht="24" customHeight="1" thickBot="1">
      <c r="A7" s="88"/>
      <c r="B7" s="88"/>
      <c r="C7" s="88"/>
      <c r="D7" s="88"/>
      <c r="E7" s="88"/>
      <c r="F7" s="88" t="s">
        <v>15</v>
      </c>
    </row>
    <row r="8" spans="2:6" ht="15" customHeight="1">
      <c r="B8" s="290" t="s">
        <v>14</v>
      </c>
      <c r="C8" s="293" t="s">
        <v>57</v>
      </c>
      <c r="D8" s="296" t="s">
        <v>249</v>
      </c>
      <c r="E8" s="296" t="s">
        <v>59</v>
      </c>
      <c r="F8" s="286" t="s">
        <v>18</v>
      </c>
    </row>
    <row r="9" spans="2:6" ht="15" customHeight="1">
      <c r="B9" s="291"/>
      <c r="C9" s="294"/>
      <c r="D9" s="297"/>
      <c r="E9" s="297"/>
      <c r="F9" s="287"/>
    </row>
    <row r="10" spans="2:6" ht="54" customHeight="1" thickBot="1">
      <c r="B10" s="292"/>
      <c r="C10" s="295"/>
      <c r="D10" s="298"/>
      <c r="E10" s="298"/>
      <c r="F10" s="288"/>
    </row>
    <row r="11" spans="2:6" ht="16.5" thickBot="1">
      <c r="B11" s="120">
        <v>1</v>
      </c>
      <c r="C11" s="80">
        <v>2</v>
      </c>
      <c r="D11" s="146">
        <v>3</v>
      </c>
      <c r="E11" s="147">
        <v>4</v>
      </c>
      <c r="F11" s="121">
        <v>5</v>
      </c>
    </row>
    <row r="12" spans="2:6" ht="16.5" thickBot="1">
      <c r="B12" s="120"/>
      <c r="C12" s="82" t="s">
        <v>248</v>
      </c>
      <c r="D12" s="148">
        <f>D13+D14+D15+D16+D17+D19+D18+D20</f>
        <v>14398.6</v>
      </c>
      <c r="E12" s="148">
        <f>E13+E14+E15+E16+E17+E19+E18+E20</f>
        <v>14322.9</v>
      </c>
      <c r="F12" s="122">
        <f>E12*100/D12</f>
        <v>99.47425444140403</v>
      </c>
    </row>
    <row r="13" spans="2:6" ht="48.75" customHeight="1">
      <c r="B13" s="136" t="s">
        <v>272</v>
      </c>
      <c r="C13" s="134" t="s">
        <v>445</v>
      </c>
      <c r="D13" s="144">
        <v>36.4</v>
      </c>
      <c r="E13" s="145">
        <v>36.4</v>
      </c>
      <c r="F13" s="76">
        <f aca="true" t="shared" si="0" ref="F13:F20">E13*100/D13</f>
        <v>100</v>
      </c>
    </row>
    <row r="14" spans="2:6" ht="47.25">
      <c r="B14" s="137" t="s">
        <v>273</v>
      </c>
      <c r="C14" s="135" t="s">
        <v>444</v>
      </c>
      <c r="D14" s="142">
        <v>1</v>
      </c>
      <c r="E14" s="143">
        <v>1</v>
      </c>
      <c r="F14" s="76">
        <f t="shared" si="0"/>
        <v>100</v>
      </c>
    </row>
    <row r="15" spans="2:6" ht="31.5">
      <c r="B15" s="137" t="s">
        <v>274</v>
      </c>
      <c r="C15" s="135" t="s">
        <v>443</v>
      </c>
      <c r="D15" s="142">
        <v>75</v>
      </c>
      <c r="E15" s="143">
        <v>0</v>
      </c>
      <c r="F15" s="76">
        <f t="shared" si="0"/>
        <v>0</v>
      </c>
    </row>
    <row r="16" spans="2:6" ht="30" customHeight="1">
      <c r="B16" s="137" t="s">
        <v>275</v>
      </c>
      <c r="C16" s="135" t="s">
        <v>442</v>
      </c>
      <c r="D16" s="142">
        <v>417.2</v>
      </c>
      <c r="E16" s="143">
        <v>416.6</v>
      </c>
      <c r="F16" s="76">
        <f t="shared" si="0"/>
        <v>99.856184084372</v>
      </c>
    </row>
    <row r="17" spans="2:6" ht="47.25">
      <c r="B17" s="138" t="s">
        <v>276</v>
      </c>
      <c r="C17" s="135" t="s">
        <v>441</v>
      </c>
      <c r="D17" s="142">
        <v>138.3</v>
      </c>
      <c r="E17" s="143">
        <v>138.3</v>
      </c>
      <c r="F17" s="76">
        <f t="shared" si="0"/>
        <v>100</v>
      </c>
    </row>
    <row r="18" spans="2:6" ht="47.25">
      <c r="B18" s="155" t="s">
        <v>446</v>
      </c>
      <c r="C18" s="135" t="s">
        <v>420</v>
      </c>
      <c r="D18" s="142">
        <v>4456.1</v>
      </c>
      <c r="E18" s="143">
        <v>4456.1</v>
      </c>
      <c r="F18" s="76">
        <f t="shared" si="0"/>
        <v>100</v>
      </c>
    </row>
    <row r="19" spans="2:6" ht="45.75" customHeight="1">
      <c r="B19" s="137" t="s">
        <v>277</v>
      </c>
      <c r="C19" s="135" t="s">
        <v>440</v>
      </c>
      <c r="D19" s="142">
        <v>34.7</v>
      </c>
      <c r="E19" s="143">
        <v>34.7</v>
      </c>
      <c r="F19" s="76">
        <f t="shared" si="0"/>
        <v>100</v>
      </c>
    </row>
    <row r="20" spans="2:6" ht="79.5" customHeight="1">
      <c r="B20" s="137" t="s">
        <v>424</v>
      </c>
      <c r="C20" s="223" t="s">
        <v>427</v>
      </c>
      <c r="D20" s="142">
        <v>9239.9</v>
      </c>
      <c r="E20" s="143">
        <v>9239.8</v>
      </c>
      <c r="F20" s="76">
        <f t="shared" si="0"/>
        <v>99.99891773720493</v>
      </c>
    </row>
    <row r="21" spans="1:5" s="36" customFormat="1" ht="15.75">
      <c r="A21" s="39"/>
      <c r="B21" s="141"/>
      <c r="C21" s="140"/>
      <c r="D21" s="40"/>
      <c r="E21" s="40"/>
    </row>
    <row r="22" spans="1:5" s="36" customFormat="1" ht="15.75">
      <c r="A22" s="39"/>
      <c r="B22" s="141"/>
      <c r="C22" s="140"/>
      <c r="D22" s="40"/>
      <c r="E22" s="40"/>
    </row>
    <row r="23" spans="1:5" s="36" customFormat="1" ht="15.75">
      <c r="A23" s="39"/>
      <c r="B23" s="141"/>
      <c r="C23" s="140"/>
      <c r="D23" s="40"/>
      <c r="E23" s="40"/>
    </row>
    <row r="24" spans="1:5" s="36" customFormat="1" ht="15.75">
      <c r="A24" s="39" t="s">
        <v>387</v>
      </c>
      <c r="B24" s="40"/>
      <c r="C24" s="40"/>
      <c r="D24" s="40"/>
      <c r="E24" s="40"/>
    </row>
    <row r="25" spans="1:5" s="36" customFormat="1" ht="15.75">
      <c r="A25" s="39" t="s">
        <v>152</v>
      </c>
      <c r="B25" s="40"/>
      <c r="C25" s="40"/>
      <c r="D25" s="40"/>
      <c r="E25" s="39"/>
    </row>
    <row r="26" spans="1:5" s="36" customFormat="1" ht="15.75">
      <c r="A26" s="39" t="s">
        <v>367</v>
      </c>
      <c r="B26" s="40"/>
      <c r="C26" s="40"/>
      <c r="D26" s="40"/>
      <c r="E26" s="40"/>
    </row>
    <row r="27" spans="1:5" s="36" customFormat="1" ht="15.75">
      <c r="A27" s="39"/>
      <c r="B27" s="40"/>
      <c r="C27" s="40"/>
      <c r="D27" s="40"/>
      <c r="E27" s="40"/>
    </row>
    <row r="28" spans="1:5" s="36" customFormat="1" ht="15.75">
      <c r="A28" s="39" t="s">
        <v>153</v>
      </c>
      <c r="B28" s="40"/>
      <c r="C28" s="40"/>
      <c r="D28" s="40"/>
      <c r="E28" s="40"/>
    </row>
    <row r="29" spans="1:5" s="36" customFormat="1" ht="15.75">
      <c r="A29" s="39" t="s">
        <v>152</v>
      </c>
      <c r="B29" s="40"/>
      <c r="C29" s="40"/>
      <c r="D29" s="40"/>
      <c r="E29" s="40"/>
    </row>
    <row r="30" spans="1:8" s="36" customFormat="1" ht="15.75">
      <c r="A30" s="153" t="s">
        <v>385</v>
      </c>
      <c r="B30" s="152"/>
      <c r="C30" s="152"/>
      <c r="D30" s="152"/>
      <c r="E30" s="152"/>
      <c r="F30" s="35"/>
      <c r="G30" s="35"/>
      <c r="H30" s="35"/>
    </row>
  </sheetData>
  <sheetProtection/>
  <mergeCells count="9">
    <mergeCell ref="F8:F10"/>
    <mergeCell ref="D1:F1"/>
    <mergeCell ref="D3:F3"/>
    <mergeCell ref="A6:F6"/>
    <mergeCell ref="C2:F2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85" zoomScaleNormal="85" zoomScalePageLayoutView="0" workbookViewId="0" topLeftCell="A1">
      <selection activeCell="D12" sqref="D12"/>
    </sheetView>
  </sheetViews>
  <sheetFormatPr defaultColWidth="9.140625" defaultRowHeight="15"/>
  <cols>
    <col min="1" max="1" width="21.7109375" style="7" customWidth="1"/>
    <col min="2" max="2" width="23.00390625" style="7" customWidth="1"/>
    <col min="3" max="3" width="29.00390625" style="7" customWidth="1"/>
    <col min="4" max="4" width="27.00390625" style="7" customWidth="1"/>
    <col min="5" max="6" width="9.140625" style="7" customWidth="1"/>
  </cols>
  <sheetData>
    <row r="1" spans="2:9" ht="18.75" customHeight="1">
      <c r="B1" s="269" t="s">
        <v>250</v>
      </c>
      <c r="C1" s="269"/>
      <c r="D1" s="269"/>
      <c r="E1" s="8"/>
      <c r="F1" s="8"/>
      <c r="G1" s="8"/>
      <c r="H1" s="8"/>
      <c r="I1" s="8"/>
    </row>
    <row r="2" spans="2:9" ht="18.75" customHeight="1">
      <c r="B2" s="269" t="s">
        <v>206</v>
      </c>
      <c r="C2" s="269"/>
      <c r="D2" s="269"/>
      <c r="E2" s="8"/>
      <c r="F2" s="8"/>
      <c r="G2" s="8"/>
      <c r="H2" s="8"/>
      <c r="I2" s="8"/>
    </row>
    <row r="3" spans="2:9" ht="18.75" customHeight="1">
      <c r="B3" s="269" t="s">
        <v>414</v>
      </c>
      <c r="C3" s="269"/>
      <c r="D3" s="269"/>
      <c r="E3" s="8"/>
      <c r="F3" s="8"/>
      <c r="G3" s="8"/>
      <c r="H3" s="8"/>
      <c r="I3" s="8"/>
    </row>
    <row r="7" spans="1:9" ht="64.5" customHeight="1">
      <c r="A7" s="299" t="s">
        <v>447</v>
      </c>
      <c r="B7" s="299"/>
      <c r="C7" s="299"/>
      <c r="D7" s="299"/>
      <c r="E7" s="13"/>
      <c r="F7" s="13"/>
      <c r="G7" s="12"/>
      <c r="H7" s="12"/>
      <c r="I7" s="12"/>
    </row>
    <row r="8" ht="18.75">
      <c r="D8" s="16" t="s">
        <v>15</v>
      </c>
    </row>
    <row r="9" ht="19.5" thickBot="1"/>
    <row r="10" spans="1:4" ht="52.5" customHeight="1" thickBot="1">
      <c r="A10" s="123" t="s">
        <v>28</v>
      </c>
      <c r="B10" s="125" t="s">
        <v>249</v>
      </c>
      <c r="C10" s="125" t="s">
        <v>59</v>
      </c>
      <c r="D10" s="126" t="s">
        <v>18</v>
      </c>
    </row>
    <row r="11" spans="1:4" ht="19.5" thickBot="1">
      <c r="A11" s="124" t="s">
        <v>251</v>
      </c>
      <c r="B11" s="125">
        <f>B12</f>
        <v>399.2</v>
      </c>
      <c r="C11" s="125">
        <f>C12</f>
        <v>399.2</v>
      </c>
      <c r="D11" s="126">
        <f>C11*100/B11</f>
        <v>100</v>
      </c>
    </row>
    <row r="12" spans="1:4" ht="57" thickBot="1">
      <c r="A12" s="124" t="s">
        <v>0</v>
      </c>
      <c r="B12" s="125">
        <v>399.2</v>
      </c>
      <c r="C12" s="125">
        <v>399.2</v>
      </c>
      <c r="D12" s="126">
        <f>C12*100/B12</f>
        <v>100</v>
      </c>
    </row>
    <row r="16" spans="1:5" s="36" customFormat="1" ht="15.75">
      <c r="A16" s="39" t="s">
        <v>387</v>
      </c>
      <c r="B16" s="40"/>
      <c r="C16" s="40"/>
      <c r="D16" s="40"/>
      <c r="E16" s="40"/>
    </row>
    <row r="17" spans="1:5" s="36" customFormat="1" ht="15.75">
      <c r="A17" s="39" t="s">
        <v>152</v>
      </c>
      <c r="B17" s="40"/>
      <c r="C17" s="40"/>
      <c r="D17" s="40"/>
      <c r="E17" s="39"/>
    </row>
    <row r="18" spans="1:5" s="36" customFormat="1" ht="15.75">
      <c r="A18" s="39" t="s">
        <v>367</v>
      </c>
      <c r="B18" s="40"/>
      <c r="C18" s="40"/>
      <c r="D18" s="40"/>
      <c r="E18" s="40"/>
    </row>
    <row r="19" spans="1:5" s="36" customFormat="1" ht="15.75">
      <c r="A19" s="39"/>
      <c r="B19" s="40"/>
      <c r="C19" s="40"/>
      <c r="D19" s="40"/>
      <c r="E19" s="40"/>
    </row>
    <row r="20" spans="1:5" s="36" customFormat="1" ht="15.75">
      <c r="A20" s="39" t="s">
        <v>153</v>
      </c>
      <c r="B20" s="40"/>
      <c r="C20" s="40"/>
      <c r="D20" s="40"/>
      <c r="E20" s="40"/>
    </row>
    <row r="21" spans="1:5" s="36" customFormat="1" ht="15.75">
      <c r="A21" s="39" t="s">
        <v>152</v>
      </c>
      <c r="B21" s="40"/>
      <c r="C21" s="40"/>
      <c r="D21" s="40"/>
      <c r="E21" s="40"/>
    </row>
    <row r="22" spans="1:8" s="36" customFormat="1" ht="15.75">
      <c r="A22" s="153" t="s">
        <v>384</v>
      </c>
      <c r="B22" s="152"/>
      <c r="C22" s="152"/>
      <c r="D22" s="152"/>
      <c r="E22" s="152"/>
      <c r="F22" s="35"/>
      <c r="G22" s="35"/>
      <c r="H22" s="35"/>
    </row>
  </sheetData>
  <sheetProtection/>
  <mergeCells count="4">
    <mergeCell ref="B1:D1"/>
    <mergeCell ref="B2:D2"/>
    <mergeCell ref="B3:D3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User</cp:lastModifiedBy>
  <cp:lastPrinted>2018-04-26T13:32:05Z</cp:lastPrinted>
  <dcterms:created xsi:type="dcterms:W3CDTF">2012-03-26T11:02:55Z</dcterms:created>
  <dcterms:modified xsi:type="dcterms:W3CDTF">2019-05-15T15:39:08Z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