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55" i="1"/>
  <c r="H55"/>
  <c r="D55"/>
  <c r="G54"/>
  <c r="H54"/>
  <c r="D54"/>
  <c r="G53"/>
  <c r="H53"/>
  <c r="D53"/>
  <c r="G51"/>
  <c r="H51"/>
  <c r="G50"/>
  <c r="H50"/>
  <c r="D50"/>
  <c r="G49"/>
  <c r="H49"/>
  <c r="H47"/>
  <c r="D47"/>
  <c r="G47"/>
  <c r="H46"/>
  <c r="D46"/>
  <c r="H45"/>
  <c r="D45"/>
  <c r="D37"/>
  <c r="D43"/>
  <c r="G43"/>
  <c r="H43"/>
  <c r="H42"/>
  <c r="H41"/>
  <c r="G39"/>
  <c r="H39"/>
  <c r="H38"/>
  <c r="G38"/>
  <c r="H37"/>
  <c r="F37"/>
  <c r="G37"/>
  <c r="H35"/>
  <c r="F35"/>
  <c r="G35"/>
  <c r="H34"/>
  <c r="F34"/>
  <c r="G34"/>
  <c r="H33"/>
  <c r="F33"/>
  <c r="G33"/>
  <c r="H22"/>
  <c r="H19"/>
  <c r="H20"/>
  <c r="B19"/>
  <c r="G20"/>
  <c r="B97"/>
  <c r="B93"/>
  <c r="B89"/>
  <c r="B84"/>
  <c r="B80"/>
  <c r="B76"/>
  <c r="B72"/>
  <c r="B68"/>
  <c r="B64"/>
  <c r="D108"/>
  <c r="H108"/>
  <c r="G108"/>
  <c r="F19" l="1"/>
  <c r="E19"/>
  <c r="D106"/>
  <c r="D105"/>
  <c r="D104"/>
  <c r="H30"/>
  <c r="F30"/>
  <c r="G30" s="1"/>
  <c r="H29"/>
  <c r="F29"/>
  <c r="G29" s="1"/>
  <c r="H28"/>
  <c r="F28"/>
  <c r="G28" s="1"/>
  <c r="H27"/>
  <c r="G27"/>
  <c r="H26"/>
  <c r="G26"/>
  <c r="H24"/>
  <c r="G24"/>
  <c r="D22"/>
  <c r="D21"/>
  <c r="D20"/>
  <c r="D19"/>
  <c r="D15"/>
  <c r="D14"/>
  <c r="D13"/>
  <c r="D12"/>
  <c r="D16"/>
  <c r="H102"/>
  <c r="F102"/>
  <c r="G102" s="1"/>
  <c r="D102"/>
  <c r="H101"/>
  <c r="F101"/>
  <c r="G101" s="1"/>
  <c r="D101"/>
  <c r="H100"/>
  <c r="G100"/>
  <c r="F100"/>
  <c r="H99"/>
  <c r="G99"/>
  <c r="F99"/>
  <c r="H98"/>
  <c r="G98"/>
  <c r="F98"/>
  <c r="H97"/>
  <c r="G97"/>
  <c r="C97"/>
  <c r="F97" s="1"/>
  <c r="H96"/>
  <c r="F96"/>
  <c r="G96" s="1"/>
  <c r="D96"/>
  <c r="H95"/>
  <c r="F95"/>
  <c r="G95" s="1"/>
  <c r="H94"/>
  <c r="F94"/>
  <c r="G94" s="1"/>
  <c r="D94"/>
  <c r="C93"/>
  <c r="H93" s="1"/>
  <c r="H92"/>
  <c r="F92"/>
  <c r="G92" s="1"/>
  <c r="D92"/>
  <c r="H91"/>
  <c r="F91"/>
  <c r="G91" s="1"/>
  <c r="D91"/>
  <c r="H90"/>
  <c r="F90"/>
  <c r="G90" s="1"/>
  <c r="D90"/>
  <c r="C89"/>
  <c r="H89" s="1"/>
  <c r="H88"/>
  <c r="H87"/>
  <c r="F87"/>
  <c r="G87" s="1"/>
  <c r="H86"/>
  <c r="D86"/>
  <c r="H85"/>
  <c r="F85"/>
  <c r="G85" s="1"/>
  <c r="C84"/>
  <c r="H84" s="1"/>
  <c r="H83"/>
  <c r="F83"/>
  <c r="G83" s="1"/>
  <c r="D83"/>
  <c r="H82"/>
  <c r="F82"/>
  <c r="G82" s="1"/>
  <c r="H81"/>
  <c r="F81"/>
  <c r="G81" s="1"/>
  <c r="D81"/>
  <c r="C80"/>
  <c r="H80" s="1"/>
  <c r="H79"/>
  <c r="F79"/>
  <c r="G79" s="1"/>
  <c r="D79"/>
  <c r="H78"/>
  <c r="F78"/>
  <c r="G78" s="1"/>
  <c r="D78"/>
  <c r="H77"/>
  <c r="F77"/>
  <c r="G77" s="1"/>
  <c r="D77"/>
  <c r="C76"/>
  <c r="H76" s="1"/>
  <c r="H75"/>
  <c r="F75"/>
  <c r="G75" s="1"/>
  <c r="D75"/>
  <c r="H74"/>
  <c r="F74"/>
  <c r="G74" s="1"/>
  <c r="H73"/>
  <c r="F73"/>
  <c r="G73" s="1"/>
  <c r="D73"/>
  <c r="C72"/>
  <c r="H72" s="1"/>
  <c r="H71"/>
  <c r="F71"/>
  <c r="H70"/>
  <c r="F70"/>
  <c r="G70" s="1"/>
  <c r="H69"/>
  <c r="F69"/>
  <c r="G69" s="1"/>
  <c r="C68"/>
  <c r="H68" s="1"/>
  <c r="H67"/>
  <c r="F67"/>
  <c r="G67" s="1"/>
  <c r="H66"/>
  <c r="F66"/>
  <c r="G66" s="1"/>
  <c r="H65"/>
  <c r="F65"/>
  <c r="G65" s="1"/>
  <c r="C64"/>
  <c r="H64" s="1"/>
  <c r="H63"/>
  <c r="F63"/>
  <c r="G63" s="1"/>
  <c r="D63"/>
  <c r="H62"/>
  <c r="F62"/>
  <c r="G62" s="1"/>
  <c r="H61"/>
  <c r="F61"/>
  <c r="G61" s="1"/>
  <c r="H60"/>
  <c r="H59"/>
  <c r="F59"/>
  <c r="G59" s="1"/>
  <c r="D59"/>
  <c r="H58"/>
  <c r="F58"/>
  <c r="G58" s="1"/>
  <c r="H57"/>
  <c r="F57"/>
  <c r="G57" s="1"/>
  <c r="H56"/>
  <c r="H52"/>
  <c r="F52"/>
  <c r="G52" s="1"/>
  <c r="H48"/>
  <c r="G48"/>
  <c r="H44"/>
  <c r="F44"/>
  <c r="G44" s="1"/>
  <c r="H40"/>
  <c r="F40"/>
  <c r="G40" s="1"/>
  <c r="H36"/>
  <c r="F36"/>
  <c r="G36" s="1"/>
  <c r="H32"/>
  <c r="F32"/>
  <c r="G32" s="1"/>
  <c r="G23"/>
  <c r="G31"/>
  <c r="D56" l="1"/>
  <c r="F56"/>
  <c r="G56"/>
  <c r="D60"/>
  <c r="F60"/>
  <c r="G60"/>
  <c r="F64"/>
  <c r="G64"/>
  <c r="D68"/>
  <c r="F68"/>
  <c r="G68"/>
  <c r="D72"/>
  <c r="F72"/>
  <c r="G72"/>
  <c r="D76"/>
  <c r="F76"/>
  <c r="G76"/>
  <c r="D80"/>
  <c r="F80"/>
  <c r="G80"/>
  <c r="D84"/>
  <c r="F84"/>
  <c r="G84"/>
  <c r="D89"/>
  <c r="F89"/>
  <c r="G89"/>
  <c r="D93"/>
  <c r="F93"/>
  <c r="G93"/>
  <c r="H13"/>
  <c r="H14"/>
  <c r="H16"/>
  <c r="H17"/>
  <c r="H21"/>
  <c r="H104"/>
  <c r="H105"/>
  <c r="H106"/>
  <c r="H12"/>
  <c r="G13"/>
  <c r="G14"/>
  <c r="G16"/>
  <c r="G21"/>
  <c r="G22"/>
  <c r="G104"/>
  <c r="G105"/>
  <c r="G106"/>
  <c r="G12"/>
</calcChain>
</file>

<file path=xl/sharedStrings.xml><?xml version="1.0" encoding="utf-8"?>
<sst xmlns="http://schemas.openxmlformats.org/spreadsheetml/2006/main" count="158" uniqueCount="88">
  <si>
    <t>Показатель, единица измерения</t>
  </si>
  <si>
    <t>Прогноз</t>
  </si>
  <si>
    <t>Среднегодовая численность постоянного населения – всего,  тыс. чел.</t>
  </si>
  <si>
    <t>Номинальная начисленная среднемесячная заработная плата, тыс. руб.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</si>
  <si>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</si>
  <si>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тыс.руб.</t>
  </si>
  <si>
    <t>Прибыль прибыльных предприятий, тыс. рублей</t>
  </si>
  <si>
    <t>Убыток предприятий, тыс. руб.</t>
  </si>
  <si>
    <t>Фонд оплаты труда, тыс. руб.</t>
  </si>
  <si>
    <t>Сельское хозяйство</t>
  </si>
  <si>
    <t>Объем продукции сельского хозяйства всех категорий хозяйств, тыс. руб.</t>
  </si>
  <si>
    <t xml:space="preserve">Из общего объема продукции сельского хозяйства:                      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</si>
  <si>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</si>
  <si>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</si>
  <si>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</si>
  <si>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</si>
  <si>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тыс.тонн</t>
  </si>
  <si>
    <t>Кукуруза, тыс. тонн</t>
  </si>
  <si>
    <t>Сахарная свекла, тыс. тонн</t>
  </si>
  <si>
    <t>Масличные - всего, тыс.тонн                                                             Из них:</t>
  </si>
  <si>
    <t>Подсолнечник (в весе после доработки), тыс. тонн</t>
  </si>
  <si>
    <t>Соя, тыс. тонн</t>
  </si>
  <si>
    <t>Картофель - всего, тыс. тонн</t>
  </si>
  <si>
    <t>в том числе в личных подсобных хозяйствах</t>
  </si>
  <si>
    <t>Овощи - всего, тыс. тонн</t>
  </si>
  <si>
    <t>Плоды и ягоды, тыс. тонн</t>
  </si>
  <si>
    <t>Виноград, тыс. тонн</t>
  </si>
  <si>
    <t>Молоко- всего, тыс. тонн</t>
  </si>
  <si>
    <t>Улов рыбы в прудовых и других рыбоводных хозяйствах, тыс. тонн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</si>
  <si>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</si>
  <si>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</si>
  <si>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</si>
  <si>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</si>
  <si>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</si>
  <si>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</si>
  <si>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Финансы</t>
  </si>
  <si>
    <t>Потребительский рынок</t>
  </si>
  <si>
    <t>Численность занятых в экономике, тыс. чел.</t>
  </si>
  <si>
    <t>Оборот розничной торговли тыс. руб.</t>
  </si>
  <si>
    <t>Оборот общественного питания тыс.руб.</t>
  </si>
  <si>
    <t>Объем платных услуг населению тыс. руб.</t>
  </si>
  <si>
    <t>Среднегодовой уровень регестрируемой безработицы, в % к экономически активному населению</t>
  </si>
  <si>
    <t>Сальдовый финансовый результат (прибыль минус убыток) крупных и средних организаций по состаянию за 3 квартал2014 года</t>
  </si>
  <si>
    <t xml:space="preserve">Скот и птица (в живой массе)- всего, тыс. тонн </t>
  </si>
  <si>
    <t>Яйца- всего, млн. штук</t>
  </si>
  <si>
    <t>в том числе сельскохозяйственных организаций 1761</t>
  </si>
  <si>
    <t>продукция растениеводства, млн. рублей в ценах соответствующих лет</t>
  </si>
  <si>
    <t>продукция животноводства, млн. рублей в ценах соответствующих лет</t>
  </si>
  <si>
    <t>10,0</t>
  </si>
  <si>
    <t>17,609</t>
  </si>
  <si>
    <t>3,900</t>
  </si>
  <si>
    <t>0,0</t>
  </si>
  <si>
    <t>00</t>
  </si>
  <si>
    <t xml:space="preserve">сельского поселения </t>
  </si>
  <si>
    <t>Успенского района</t>
  </si>
  <si>
    <t>Приложение к постановлению администрации Вольненского сельского поселения Успенского района от ___________ № _______</t>
  </si>
  <si>
    <t>3681</t>
  </si>
  <si>
    <t>Инвестиционнная, строительная и транспортная деятельность</t>
  </si>
  <si>
    <t>Объем инвестиций в основной капитал за счет всех источников финансирования, тыс. руб.</t>
  </si>
  <si>
    <t>138964,6</t>
  </si>
  <si>
    <t>2017</t>
  </si>
  <si>
    <t>Прогноз на 2017 год</t>
  </si>
  <si>
    <t>3,945</t>
  </si>
  <si>
    <t>9,950</t>
  </si>
  <si>
    <t xml:space="preserve">Анализ  достижения показателей  индикативного  плана  социально-экономического  развития  за  3-й квартал  2017  года    </t>
  </si>
  <si>
    <t>38602</t>
  </si>
  <si>
    <t>36200</t>
  </si>
  <si>
    <t>35840</t>
  </si>
  <si>
    <t>15983</t>
  </si>
  <si>
    <t>12500</t>
  </si>
  <si>
    <t>7,207</t>
  </si>
  <si>
    <t>18,000</t>
  </si>
  <si>
    <t>43</t>
  </si>
  <si>
    <t>42</t>
  </si>
  <si>
    <t>162,4</t>
  </si>
  <si>
    <t>факт 9 мес.</t>
  </si>
  <si>
    <t>Факт 9 мес. 2017 к 9 мес. 2016г, %</t>
  </si>
  <si>
    <t xml:space="preserve">Прогнозируемые показатели на  9 мес. 2017 г.  </t>
  </si>
  <si>
    <t>Факт за 9 мес. 2017г. к прогнозным показателям на 9 мес.2017г.,  %</t>
  </si>
  <si>
    <t>Факт за 9 мес. 2017г. к прогнозируемым показателям на 2017г.,  %</t>
  </si>
  <si>
    <t>3,349</t>
  </si>
  <si>
    <t>18,682</t>
  </si>
  <si>
    <t>3,342</t>
  </si>
  <si>
    <t>3,352</t>
  </si>
  <si>
    <t>0,5</t>
  </si>
  <si>
    <t>48280,0</t>
  </si>
  <si>
    <t xml:space="preserve">И.о. глава Вольненского </t>
  </si>
  <si>
    <t>Д.А. Федотов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</si>
</sst>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0.0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5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6" fillId="0" borderId="19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wrapText="1"/>
      <protection locked="0"/>
    </xf>
    <xf numFmtId="166" fontId="6" fillId="0" borderId="1" xfId="0" applyNumberFormat="1" applyFont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/>
    </xf>
    <xf numFmtId="164" fontId="5" fillId="0" borderId="4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10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zoomScale="120" zoomScaleNormal="120" workbookViewId="0">
      <selection activeCell="E122" sqref="E122"/>
    </sheetView>
  </sheetViews>
  <sheetFormatPr defaultColWidth="9.109375" defaultRowHeight="13.8"/>
  <cols>
    <col min="1" max="1" width="36.109375" style="13" customWidth="1"/>
    <col min="2" max="2" width="8.6640625" style="38" customWidth="1"/>
    <col min="3" max="3" width="9.44140625" style="38" customWidth="1"/>
    <col min="4" max="4" width="9.5546875" style="34" customWidth="1"/>
    <col min="5" max="5" width="9.33203125" style="38" customWidth="1"/>
    <col min="6" max="6" width="8.6640625" style="38" customWidth="1"/>
    <col min="7" max="7" width="8" style="39" customWidth="1"/>
    <col min="8" max="8" width="8" style="82" customWidth="1"/>
    <col min="9" max="16384" width="9.109375" style="13"/>
  </cols>
  <sheetData>
    <row r="1" spans="1:13" ht="15.6">
      <c r="A1" s="1"/>
      <c r="B1" s="35"/>
      <c r="C1" s="88" t="s">
        <v>55</v>
      </c>
      <c r="D1" s="88"/>
      <c r="E1" s="88"/>
      <c r="F1" s="88"/>
      <c r="G1" s="88"/>
      <c r="H1" s="88"/>
    </row>
    <row r="2" spans="1:13" ht="15.6">
      <c r="A2" s="1"/>
      <c r="B2" s="45"/>
      <c r="C2" s="88"/>
      <c r="D2" s="88"/>
      <c r="E2" s="88"/>
      <c r="F2" s="88"/>
      <c r="G2" s="88"/>
      <c r="H2" s="88"/>
    </row>
    <row r="3" spans="1:13" ht="15.6">
      <c r="A3" s="1"/>
      <c r="B3" s="42"/>
      <c r="C3" s="88"/>
      <c r="D3" s="88"/>
      <c r="E3" s="88"/>
      <c r="F3" s="88"/>
      <c r="G3" s="88"/>
      <c r="H3" s="88"/>
    </row>
    <row r="4" spans="1:13" ht="15.6">
      <c r="A4" s="1"/>
      <c r="B4" s="42"/>
      <c r="C4" s="46"/>
      <c r="D4" s="46"/>
      <c r="E4" s="46"/>
      <c r="F4" s="46"/>
      <c r="G4" s="46"/>
      <c r="H4" s="81"/>
    </row>
    <row r="5" spans="1:13" ht="44.25" customHeight="1">
      <c r="A5" s="91" t="s">
        <v>64</v>
      </c>
      <c r="B5" s="91"/>
      <c r="C5" s="91"/>
      <c r="D5" s="91"/>
      <c r="E5" s="91"/>
      <c r="F5" s="91"/>
      <c r="G5" s="91"/>
    </row>
    <row r="6" spans="1:13" ht="63.75" hidden="1" customHeight="1">
      <c r="A6" s="29"/>
      <c r="B6" s="36"/>
      <c r="C6" s="36"/>
      <c r="D6" s="37"/>
      <c r="E6" s="36"/>
      <c r="F6" s="36"/>
      <c r="G6" s="40"/>
    </row>
    <row r="7" spans="1:13" ht="10.5" customHeight="1">
      <c r="A7" s="3"/>
      <c r="B7" s="33"/>
      <c r="C7" s="33"/>
      <c r="D7" s="12"/>
      <c r="E7" s="33"/>
      <c r="F7" s="33"/>
    </row>
    <row r="8" spans="1:13" ht="24" customHeight="1">
      <c r="A8" s="92" t="s">
        <v>0</v>
      </c>
      <c r="B8" s="93">
        <v>2016</v>
      </c>
      <c r="C8" s="93" t="s">
        <v>60</v>
      </c>
      <c r="D8" s="11" t="s">
        <v>1</v>
      </c>
      <c r="E8" s="94" t="s">
        <v>61</v>
      </c>
      <c r="F8" s="94" t="s">
        <v>77</v>
      </c>
      <c r="G8" s="89" t="s">
        <v>78</v>
      </c>
      <c r="H8" s="90" t="s">
        <v>79</v>
      </c>
    </row>
    <row r="9" spans="1:13" ht="27" hidden="1" customHeight="1">
      <c r="A9" s="92"/>
      <c r="B9" s="93"/>
      <c r="C9" s="93"/>
      <c r="D9" s="95" t="s">
        <v>76</v>
      </c>
      <c r="E9" s="94"/>
      <c r="F9" s="94"/>
      <c r="G9" s="89"/>
      <c r="H9" s="90"/>
    </row>
    <row r="10" spans="1:13" ht="21.75" hidden="1" customHeight="1">
      <c r="A10" s="92"/>
      <c r="B10" s="93"/>
      <c r="C10" s="93"/>
      <c r="D10" s="95"/>
      <c r="E10" s="94"/>
      <c r="F10" s="94"/>
      <c r="G10" s="89"/>
      <c r="H10" s="90"/>
    </row>
    <row r="11" spans="1:13" ht="74.25" customHeight="1">
      <c r="A11" s="92"/>
      <c r="B11" s="53" t="s">
        <v>75</v>
      </c>
      <c r="C11" s="53" t="s">
        <v>75</v>
      </c>
      <c r="D11" s="95"/>
      <c r="E11" s="94"/>
      <c r="F11" s="94"/>
      <c r="G11" s="89"/>
      <c r="H11" s="90"/>
    </row>
    <row r="12" spans="1:13" ht="26.25" customHeight="1">
      <c r="A12" s="4" t="s">
        <v>2</v>
      </c>
      <c r="B12" s="54">
        <v>7.2069999999999999</v>
      </c>
      <c r="C12" s="54" t="s">
        <v>70</v>
      </c>
      <c r="D12" s="19">
        <f t="shared" ref="D12:D15" si="0">C12*100/B12</f>
        <v>99.999999999999986</v>
      </c>
      <c r="E12" s="54">
        <v>7.2069999999999999</v>
      </c>
      <c r="F12" s="47">
        <v>7.2069999999999999</v>
      </c>
      <c r="G12" s="50">
        <f>C12/F12*100</f>
        <v>100</v>
      </c>
      <c r="H12" s="50">
        <f>C12/E12*100</f>
        <v>100</v>
      </c>
    </row>
    <row r="13" spans="1:13" ht="14.25" customHeight="1">
      <c r="A13" s="4" t="s">
        <v>37</v>
      </c>
      <c r="B13" s="56" t="s">
        <v>80</v>
      </c>
      <c r="C13" s="56">
        <v>3.3519999999999999</v>
      </c>
      <c r="D13" s="19">
        <f t="shared" si="0"/>
        <v>100.08957897879964</v>
      </c>
      <c r="E13" s="56" t="s">
        <v>82</v>
      </c>
      <c r="F13" s="56" t="s">
        <v>83</v>
      </c>
      <c r="G13" s="50">
        <f t="shared" ref="G13:G87" si="1">C13/F13*100</f>
        <v>100</v>
      </c>
      <c r="H13" s="50">
        <f t="shared" ref="H13:H21" si="2">C13/E13*100</f>
        <v>100.29922202274086</v>
      </c>
    </row>
    <row r="14" spans="1:13" ht="27.75" customHeight="1">
      <c r="A14" s="5" t="s">
        <v>3</v>
      </c>
      <c r="B14" s="57" t="s">
        <v>49</v>
      </c>
      <c r="C14" s="57" t="s">
        <v>71</v>
      </c>
      <c r="D14" s="19">
        <f t="shared" si="0"/>
        <v>102.22045544891816</v>
      </c>
      <c r="E14" s="58" t="s">
        <v>81</v>
      </c>
      <c r="F14" s="56" t="s">
        <v>71</v>
      </c>
      <c r="G14" s="50">
        <f t="shared" si="1"/>
        <v>100</v>
      </c>
      <c r="H14" s="50">
        <f t="shared" si="2"/>
        <v>96.349427256182423</v>
      </c>
      <c r="M14" s="32"/>
    </row>
    <row r="15" spans="1:13" ht="39" customHeight="1">
      <c r="A15" s="6" t="s">
        <v>41</v>
      </c>
      <c r="B15" s="59" t="s">
        <v>84</v>
      </c>
      <c r="C15" s="59" t="s">
        <v>84</v>
      </c>
      <c r="D15" s="19">
        <f t="shared" si="0"/>
        <v>100</v>
      </c>
      <c r="E15" s="59" t="s">
        <v>84</v>
      </c>
      <c r="F15" s="59" t="s">
        <v>84</v>
      </c>
      <c r="G15" s="50"/>
      <c r="H15" s="50"/>
    </row>
    <row r="16" spans="1:13" ht="25.5" customHeight="1">
      <c r="A16" s="15" t="s">
        <v>4</v>
      </c>
      <c r="B16" s="60" t="s">
        <v>62</v>
      </c>
      <c r="C16" s="60" t="s">
        <v>62</v>
      </c>
      <c r="D16" s="19">
        <f>C16*100/B16</f>
        <v>100</v>
      </c>
      <c r="E16" s="60" t="s">
        <v>50</v>
      </c>
      <c r="F16" s="60" t="s">
        <v>62</v>
      </c>
      <c r="G16" s="76">
        <f t="shared" si="1"/>
        <v>100</v>
      </c>
      <c r="H16" s="76">
        <f t="shared" si="2"/>
        <v>101.15384615384615</v>
      </c>
    </row>
    <row r="17" spans="1:8" ht="28.5" customHeight="1">
      <c r="A17" s="15" t="s">
        <v>5</v>
      </c>
      <c r="B17" s="61" t="s">
        <v>63</v>
      </c>
      <c r="C17" s="61" t="s">
        <v>63</v>
      </c>
      <c r="D17" s="19">
        <v>100</v>
      </c>
      <c r="E17" s="62" t="s">
        <v>48</v>
      </c>
      <c r="F17" s="63" t="s">
        <v>63</v>
      </c>
      <c r="G17" s="76">
        <v>100</v>
      </c>
      <c r="H17" s="76">
        <f t="shared" si="2"/>
        <v>99.499999999999986</v>
      </c>
    </row>
    <row r="18" spans="1:8" ht="14.25" customHeight="1">
      <c r="A18" s="7" t="s">
        <v>35</v>
      </c>
      <c r="B18" s="58"/>
      <c r="C18" s="58"/>
      <c r="D18" s="14"/>
      <c r="E18" s="54"/>
      <c r="F18" s="54"/>
      <c r="G18" s="76"/>
      <c r="H18" s="76"/>
    </row>
    <row r="19" spans="1:8" ht="50.25" customHeight="1">
      <c r="A19" s="6" t="s">
        <v>42</v>
      </c>
      <c r="B19" s="58">
        <f>B20-B21</f>
        <v>-3681</v>
      </c>
      <c r="C19" s="58">
        <v>12500</v>
      </c>
      <c r="D19" s="19">
        <f t="shared" ref="D19:D22" si="3">C19*100/B19</f>
        <v>-339.58163542515621</v>
      </c>
      <c r="E19" s="58">
        <f t="shared" ref="E19:F19" si="4">E20-E21</f>
        <v>15983</v>
      </c>
      <c r="F19" s="58">
        <f t="shared" si="4"/>
        <v>0</v>
      </c>
      <c r="G19" s="50">
        <v>100</v>
      </c>
      <c r="H19" s="50">
        <f>E19/C19*100</f>
        <v>127.864</v>
      </c>
    </row>
    <row r="20" spans="1:8" ht="26.25" customHeight="1">
      <c r="A20" s="6" t="s">
        <v>6</v>
      </c>
      <c r="B20" s="58" t="s">
        <v>51</v>
      </c>
      <c r="C20" s="58" t="s">
        <v>69</v>
      </c>
      <c r="D20" s="19" t="e">
        <f t="shared" si="3"/>
        <v>#DIV/0!</v>
      </c>
      <c r="E20" s="58" t="s">
        <v>68</v>
      </c>
      <c r="F20" s="56" t="s">
        <v>51</v>
      </c>
      <c r="G20" s="50" t="e">
        <f t="shared" si="1"/>
        <v>#DIV/0!</v>
      </c>
      <c r="H20" s="50">
        <f>E20/C20*100</f>
        <v>127.864</v>
      </c>
    </row>
    <row r="21" spans="1:8" ht="15.75" customHeight="1">
      <c r="A21" s="6" t="s">
        <v>7</v>
      </c>
      <c r="B21" s="58" t="s">
        <v>56</v>
      </c>
      <c r="C21" s="58"/>
      <c r="D21" s="19">
        <f t="shared" si="3"/>
        <v>0</v>
      </c>
      <c r="E21" s="58" t="s">
        <v>51</v>
      </c>
      <c r="F21" s="56"/>
      <c r="G21" s="50" t="e">
        <f t="shared" si="1"/>
        <v>#DIV/0!</v>
      </c>
      <c r="H21" s="50" t="e">
        <f t="shared" si="2"/>
        <v>#DIV/0!</v>
      </c>
    </row>
    <row r="22" spans="1:8" ht="15" customHeight="1">
      <c r="A22" s="8" t="s">
        <v>8</v>
      </c>
      <c r="B22" s="56" t="s">
        <v>65</v>
      </c>
      <c r="C22" s="56" t="s">
        <v>66</v>
      </c>
      <c r="D22" s="19">
        <f t="shared" si="3"/>
        <v>93.777524480596867</v>
      </c>
      <c r="E22" s="56" t="s">
        <v>67</v>
      </c>
      <c r="F22" s="56" t="s">
        <v>67</v>
      </c>
      <c r="G22" s="50">
        <f t="shared" si="1"/>
        <v>101.00446428571428</v>
      </c>
      <c r="H22" s="50">
        <f>E22/C22*100</f>
        <v>99.005524861878456</v>
      </c>
    </row>
    <row r="23" spans="1:8" ht="14.25" customHeight="1">
      <c r="A23" s="10" t="s">
        <v>9</v>
      </c>
      <c r="B23" s="64"/>
      <c r="C23" s="64"/>
      <c r="D23" s="14"/>
      <c r="E23" s="65"/>
      <c r="F23" s="65"/>
      <c r="G23" s="50" t="e">
        <f t="shared" si="1"/>
        <v>#DIV/0!</v>
      </c>
      <c r="H23" s="76"/>
    </row>
    <row r="24" spans="1:8" ht="26.25" customHeight="1">
      <c r="A24" s="21" t="s">
        <v>10</v>
      </c>
      <c r="B24" s="55">
        <v>320.59960000000001</v>
      </c>
      <c r="C24" s="55">
        <v>1723.6949999999999</v>
      </c>
      <c r="D24" s="19">
        <v>537.6</v>
      </c>
      <c r="E24" s="56">
        <v>1056.9690000000001</v>
      </c>
      <c r="F24" s="55">
        <v>1723.6949999999999</v>
      </c>
      <c r="G24" s="19">
        <f>C24/F24*100</f>
        <v>100</v>
      </c>
      <c r="H24" s="83">
        <f>C24/E24*100</f>
        <v>163.07904962207974</v>
      </c>
    </row>
    <row r="25" spans="1:8" ht="27" customHeight="1">
      <c r="A25" s="21" t="s">
        <v>11</v>
      </c>
      <c r="B25" s="55"/>
      <c r="C25" s="55"/>
      <c r="D25" s="19"/>
      <c r="E25" s="56">
        <v>0</v>
      </c>
      <c r="F25" s="55"/>
      <c r="G25" s="19"/>
      <c r="H25" s="83"/>
    </row>
    <row r="26" spans="1:8" ht="25.5" customHeight="1">
      <c r="A26" s="21" t="s">
        <v>46</v>
      </c>
      <c r="B26" s="55">
        <v>158.96299999999999</v>
      </c>
      <c r="C26" s="55">
        <v>126.697</v>
      </c>
      <c r="D26" s="19">
        <v>79.7</v>
      </c>
      <c r="E26" s="56">
        <v>231.06399999999999</v>
      </c>
      <c r="F26" s="55">
        <v>126.697</v>
      </c>
      <c r="G26" s="19">
        <f>C26/F26*100</f>
        <v>100</v>
      </c>
      <c r="H26" s="83">
        <f>C26/E26*100</f>
        <v>54.831994598899016</v>
      </c>
    </row>
    <row r="27" spans="1:8" ht="25.5" customHeight="1">
      <c r="A27" s="21" t="s">
        <v>47</v>
      </c>
      <c r="B27" s="55">
        <v>161.637</v>
      </c>
      <c r="C27" s="55">
        <v>1596.999</v>
      </c>
      <c r="D27" s="19">
        <v>988</v>
      </c>
      <c r="E27" s="56">
        <v>778.71799999999996</v>
      </c>
      <c r="F27" s="55">
        <v>1596.999</v>
      </c>
      <c r="G27" s="19">
        <f>C27/F27*100</f>
        <v>100</v>
      </c>
      <c r="H27" s="83">
        <f>C27/E27*100</f>
        <v>205.08052979384064</v>
      </c>
    </row>
    <row r="28" spans="1:8" ht="15.75" customHeight="1">
      <c r="A28" s="20" t="s">
        <v>12</v>
      </c>
      <c r="B28" s="55">
        <v>149.72300000000001</v>
      </c>
      <c r="C28" s="55">
        <v>1532.2439999999999</v>
      </c>
      <c r="D28" s="19">
        <v>1023.4</v>
      </c>
      <c r="E28" s="56">
        <v>740.851</v>
      </c>
      <c r="F28" s="55">
        <f>C28</f>
        <v>1532.2439999999999</v>
      </c>
      <c r="G28" s="19">
        <f>C28/F28*100</f>
        <v>100</v>
      </c>
      <c r="H28" s="83">
        <f>C28/E28*100</f>
        <v>206.82215452229934</v>
      </c>
    </row>
    <row r="29" spans="1:8" ht="39" customHeight="1">
      <c r="A29" s="20" t="s">
        <v>13</v>
      </c>
      <c r="B29" s="55">
        <v>12.523000000000001</v>
      </c>
      <c r="C29" s="55">
        <v>20.253</v>
      </c>
      <c r="D29" s="19">
        <v>161.69999999999999</v>
      </c>
      <c r="E29" s="56">
        <v>21.922000000000001</v>
      </c>
      <c r="F29" s="55">
        <f>C29</f>
        <v>20.253</v>
      </c>
      <c r="G29" s="19">
        <f>C29/F29*100</f>
        <v>100</v>
      </c>
      <c r="H29" s="83">
        <f>C29/E29*100</f>
        <v>92.386643554420218</v>
      </c>
    </row>
    <row r="30" spans="1:8" ht="14.25" customHeight="1">
      <c r="A30" s="20" t="s">
        <v>14</v>
      </c>
      <c r="B30" s="55">
        <v>158.35400000000001</v>
      </c>
      <c r="C30" s="55">
        <v>171.19900000000001</v>
      </c>
      <c r="D30" s="19">
        <v>108.1</v>
      </c>
      <c r="E30" s="56">
        <v>289.59899999999999</v>
      </c>
      <c r="F30" s="55">
        <f>C30</f>
        <v>171.19900000000001</v>
      </c>
      <c r="G30" s="19">
        <f>C30/F30*100</f>
        <v>100</v>
      </c>
      <c r="H30" s="83">
        <f>C30/E30*100</f>
        <v>59.115880925003204</v>
      </c>
    </row>
    <row r="31" spans="1:8" ht="27.75" customHeight="1">
      <c r="A31" s="10" t="s">
        <v>15</v>
      </c>
      <c r="B31" s="57"/>
      <c r="C31" s="57"/>
      <c r="D31" s="14"/>
      <c r="E31" s="65"/>
      <c r="F31" s="65"/>
      <c r="G31" s="50" t="e">
        <f t="shared" si="1"/>
        <v>#DIV/0!</v>
      </c>
      <c r="H31" s="76"/>
    </row>
    <row r="32" spans="1:8" ht="15" customHeight="1">
      <c r="A32" s="18" t="s">
        <v>16</v>
      </c>
      <c r="B32" s="55">
        <v>5.3330000000000002</v>
      </c>
      <c r="C32" s="55">
        <v>5.3380000000000001</v>
      </c>
      <c r="D32" s="19">
        <v>100.1</v>
      </c>
      <c r="E32" s="56">
        <v>6.4139999999999997</v>
      </c>
      <c r="F32" s="55">
        <f>C32</f>
        <v>5.3380000000000001</v>
      </c>
      <c r="G32" s="19">
        <f t="shared" si="1"/>
        <v>100</v>
      </c>
      <c r="H32" s="83">
        <f t="shared" ref="H32:H102" si="5">C32/E32*100</f>
        <v>83.224197068911764</v>
      </c>
    </row>
    <row r="33" spans="1:8" ht="15" customHeight="1">
      <c r="A33" s="20" t="s">
        <v>12</v>
      </c>
      <c r="B33" s="55">
        <v>4.3</v>
      </c>
      <c r="C33" s="55">
        <v>4.9000000000000004</v>
      </c>
      <c r="D33" s="19">
        <v>114</v>
      </c>
      <c r="E33" s="56">
        <v>4.9400000000000004</v>
      </c>
      <c r="F33" s="55">
        <f>C33</f>
        <v>4.9000000000000004</v>
      </c>
      <c r="G33" s="19">
        <f t="shared" si="1"/>
        <v>100</v>
      </c>
      <c r="H33" s="83">
        <f t="shared" si="5"/>
        <v>99.190283400809719</v>
      </c>
    </row>
    <row r="34" spans="1:8" ht="32.4" customHeight="1">
      <c r="A34" s="20" t="s">
        <v>13</v>
      </c>
      <c r="B34" s="55">
        <v>0.34899999999999998</v>
      </c>
      <c r="C34" s="55">
        <v>0.438</v>
      </c>
      <c r="D34" s="19">
        <v>0</v>
      </c>
      <c r="E34" s="56">
        <v>0.70199999999999996</v>
      </c>
      <c r="F34" s="55">
        <f>C34</f>
        <v>0.438</v>
      </c>
      <c r="G34" s="19">
        <f t="shared" si="1"/>
        <v>100</v>
      </c>
      <c r="H34" s="83">
        <f t="shared" si="5"/>
        <v>62.393162393162392</v>
      </c>
    </row>
    <row r="35" spans="1:8" ht="15" customHeight="1">
      <c r="A35" s="20" t="s">
        <v>23</v>
      </c>
      <c r="B35" s="55">
        <v>0.68400000000000005</v>
      </c>
      <c r="C35" s="55">
        <v>0</v>
      </c>
      <c r="D35" s="19">
        <v>0</v>
      </c>
      <c r="E35" s="56">
        <v>0.77200000000000002</v>
      </c>
      <c r="F35" s="55">
        <f>C35</f>
        <v>0</v>
      </c>
      <c r="G35" s="19" t="e">
        <f t="shared" si="1"/>
        <v>#DIV/0!</v>
      </c>
      <c r="H35" s="83">
        <f t="shared" si="5"/>
        <v>0</v>
      </c>
    </row>
    <row r="36" spans="1:8" ht="13.5" customHeight="1">
      <c r="A36" s="18" t="s">
        <v>17</v>
      </c>
      <c r="B36" s="55">
        <v>0.70100000000000007</v>
      </c>
      <c r="C36" s="55">
        <v>0.16800000000000001</v>
      </c>
      <c r="D36" s="19">
        <v>24</v>
      </c>
      <c r="E36" s="56">
        <v>1.5720000000000001</v>
      </c>
      <c r="F36" s="55">
        <f t="shared" ref="F36:F87" si="6">C36</f>
        <v>0.16800000000000001</v>
      </c>
      <c r="G36" s="19">
        <f t="shared" si="1"/>
        <v>100</v>
      </c>
      <c r="H36" s="83">
        <f t="shared" si="5"/>
        <v>10.687022900763358</v>
      </c>
    </row>
    <row r="37" spans="1:8" ht="13.5" customHeight="1">
      <c r="A37" s="20" t="s">
        <v>12</v>
      </c>
      <c r="B37" s="55"/>
      <c r="C37" s="55">
        <v>0.1</v>
      </c>
      <c r="D37" s="19" t="e">
        <f t="shared" ref="D37" si="7">C37*100/B37</f>
        <v>#DIV/0!</v>
      </c>
      <c r="E37" s="56">
        <v>0.4</v>
      </c>
      <c r="F37" s="55">
        <f t="shared" si="6"/>
        <v>0.1</v>
      </c>
      <c r="G37" s="19">
        <f t="shared" si="1"/>
        <v>100</v>
      </c>
      <c r="H37" s="83">
        <f t="shared" si="5"/>
        <v>25</v>
      </c>
    </row>
    <row r="38" spans="1:8" ht="13.5" customHeight="1">
      <c r="A38" s="20" t="s">
        <v>13</v>
      </c>
      <c r="B38" s="55">
        <v>1.7000000000000001E-2</v>
      </c>
      <c r="C38" s="55">
        <v>6.8000000000000005E-2</v>
      </c>
      <c r="D38" s="19">
        <v>400</v>
      </c>
      <c r="E38" s="56">
        <v>0.4</v>
      </c>
      <c r="F38" s="55">
        <v>6.8000000000000005E-2</v>
      </c>
      <c r="G38" s="19">
        <f t="shared" si="1"/>
        <v>100</v>
      </c>
      <c r="H38" s="83">
        <f t="shared" si="5"/>
        <v>17</v>
      </c>
    </row>
    <row r="39" spans="1:8" ht="13.5" customHeight="1">
      <c r="A39" s="20" t="s">
        <v>23</v>
      </c>
      <c r="B39" s="55">
        <v>0.68400000000000005</v>
      </c>
      <c r="C39" s="55">
        <v>0</v>
      </c>
      <c r="D39" s="19">
        <v>0</v>
      </c>
      <c r="E39" s="56">
        <v>0.77200000000000002</v>
      </c>
      <c r="F39" s="55">
        <v>0</v>
      </c>
      <c r="G39" s="19" t="e">
        <f t="shared" si="1"/>
        <v>#DIV/0!</v>
      </c>
      <c r="H39" s="83">
        <f t="shared" si="5"/>
        <v>0</v>
      </c>
    </row>
    <row r="40" spans="1:8" ht="13.5" customHeight="1">
      <c r="A40" s="18" t="s">
        <v>18</v>
      </c>
      <c r="B40" s="55">
        <v>12.587999999999999</v>
      </c>
      <c r="C40" s="55">
        <v>5.5519999999999996</v>
      </c>
      <c r="D40" s="19">
        <v>44.1</v>
      </c>
      <c r="E40" s="56">
        <v>15.4</v>
      </c>
      <c r="F40" s="55">
        <f t="shared" si="6"/>
        <v>5.5519999999999996</v>
      </c>
      <c r="G40" s="19">
        <f t="shared" si="1"/>
        <v>100</v>
      </c>
      <c r="H40" s="83">
        <f t="shared" si="5"/>
        <v>36.051948051948045</v>
      </c>
    </row>
    <row r="41" spans="1:8" ht="13.5" customHeight="1">
      <c r="A41" s="20" t="s">
        <v>12</v>
      </c>
      <c r="B41" s="55">
        <v>12.587999999999999</v>
      </c>
      <c r="C41" s="55">
        <v>5.5519999999999996</v>
      </c>
      <c r="D41" s="19">
        <v>44.1</v>
      </c>
      <c r="E41" s="56">
        <v>15.4</v>
      </c>
      <c r="F41" s="55">
        <v>5.5519999999999996</v>
      </c>
      <c r="G41" s="19">
        <v>100</v>
      </c>
      <c r="H41" s="83">
        <f t="shared" si="5"/>
        <v>36.051948051948045</v>
      </c>
    </row>
    <row r="42" spans="1:8" ht="13.5" customHeight="1">
      <c r="A42" s="20" t="s">
        <v>13</v>
      </c>
      <c r="B42" s="55">
        <v>0</v>
      </c>
      <c r="C42" s="55">
        <v>0</v>
      </c>
      <c r="D42" s="19">
        <v>0</v>
      </c>
      <c r="E42" s="56">
        <v>0</v>
      </c>
      <c r="F42" s="55">
        <v>0</v>
      </c>
      <c r="G42" s="19">
        <v>0</v>
      </c>
      <c r="H42" s="83" t="e">
        <f t="shared" si="5"/>
        <v>#DIV/0!</v>
      </c>
    </row>
    <row r="43" spans="1:8" ht="13.5" customHeight="1">
      <c r="A43" s="20" t="s">
        <v>23</v>
      </c>
      <c r="B43" s="55">
        <v>0</v>
      </c>
      <c r="C43" s="55">
        <v>0</v>
      </c>
      <c r="D43" s="19" t="e">
        <f t="shared" ref="D43:D47" si="8">C43*100/B43</f>
        <v>#DIV/0!</v>
      </c>
      <c r="E43" s="56">
        <v>0</v>
      </c>
      <c r="F43" s="55">
        <v>0</v>
      </c>
      <c r="G43" s="19" t="e">
        <f t="shared" si="1"/>
        <v>#DIV/0!</v>
      </c>
      <c r="H43" s="83" t="e">
        <f t="shared" si="5"/>
        <v>#DIV/0!</v>
      </c>
    </row>
    <row r="44" spans="1:8" ht="25.5" customHeight="1">
      <c r="A44" s="18" t="s">
        <v>19</v>
      </c>
      <c r="B44" s="55">
        <v>0.98499999999999999</v>
      </c>
      <c r="C44" s="55">
        <v>0.50700000000000001</v>
      </c>
      <c r="D44" s="19">
        <v>51.5</v>
      </c>
      <c r="E44" s="56">
        <v>0.35599999999999998</v>
      </c>
      <c r="F44" s="55">
        <f t="shared" si="6"/>
        <v>0.50700000000000001</v>
      </c>
      <c r="G44" s="19">
        <f t="shared" si="1"/>
        <v>100</v>
      </c>
      <c r="H44" s="83">
        <f t="shared" si="5"/>
        <v>142.41573033707866</v>
      </c>
    </row>
    <row r="45" spans="1:8" ht="25.5" customHeight="1">
      <c r="A45" s="20" t="s">
        <v>12</v>
      </c>
      <c r="B45" s="55">
        <v>0.96499999999999997</v>
      </c>
      <c r="C45" s="55">
        <v>0.437</v>
      </c>
      <c r="D45" s="19">
        <f t="shared" si="8"/>
        <v>45.284974093264253</v>
      </c>
      <c r="E45" s="56">
        <v>0.28499999999999998</v>
      </c>
      <c r="F45" s="55">
        <v>0.437</v>
      </c>
      <c r="G45" s="19">
        <v>100</v>
      </c>
      <c r="H45" s="83">
        <f t="shared" si="5"/>
        <v>153.33333333333334</v>
      </c>
    </row>
    <row r="46" spans="1:8" ht="25.5" customHeight="1">
      <c r="A46" s="20" t="s">
        <v>13</v>
      </c>
      <c r="B46" s="55">
        <v>0</v>
      </c>
      <c r="C46" s="55">
        <v>7.0000000000000007E-2</v>
      </c>
      <c r="D46" s="19" t="e">
        <f t="shared" si="8"/>
        <v>#DIV/0!</v>
      </c>
      <c r="E46" s="56">
        <v>7.0999999999999994E-2</v>
      </c>
      <c r="F46" s="55">
        <v>7.0000000000000007E-2</v>
      </c>
      <c r="G46" s="19">
        <v>100</v>
      </c>
      <c r="H46" s="83">
        <f t="shared" si="5"/>
        <v>98.591549295774655</v>
      </c>
    </row>
    <row r="47" spans="1:8" ht="25.5" customHeight="1">
      <c r="A47" s="20" t="s">
        <v>23</v>
      </c>
      <c r="B47" s="55">
        <v>0.02</v>
      </c>
      <c r="C47" s="55">
        <v>0</v>
      </c>
      <c r="D47" s="19">
        <f t="shared" si="8"/>
        <v>0</v>
      </c>
      <c r="E47" s="56">
        <v>0</v>
      </c>
      <c r="F47" s="55">
        <v>0</v>
      </c>
      <c r="G47" s="19" t="e">
        <f t="shared" si="1"/>
        <v>#DIV/0!</v>
      </c>
      <c r="H47" s="83" t="e">
        <f t="shared" si="5"/>
        <v>#DIV/0!</v>
      </c>
    </row>
    <row r="48" spans="1:8" ht="24" customHeight="1">
      <c r="A48" s="18" t="s">
        <v>20</v>
      </c>
      <c r="B48" s="55">
        <v>0.60799999999999998</v>
      </c>
      <c r="C48" s="55">
        <v>0.28599999999999998</v>
      </c>
      <c r="D48" s="19">
        <v>47</v>
      </c>
      <c r="E48" s="56">
        <v>0.18</v>
      </c>
      <c r="F48" s="55">
        <v>0.28599999999999998</v>
      </c>
      <c r="G48" s="19">
        <f t="shared" si="1"/>
        <v>100</v>
      </c>
      <c r="H48" s="83">
        <f t="shared" si="5"/>
        <v>158.88888888888889</v>
      </c>
    </row>
    <row r="49" spans="1:8" ht="24" customHeight="1">
      <c r="A49" s="20" t="s">
        <v>12</v>
      </c>
      <c r="B49" s="55">
        <v>0.58799999999999997</v>
      </c>
      <c r="C49" s="55">
        <v>0.27200000000000002</v>
      </c>
      <c r="D49" s="19">
        <v>46.3</v>
      </c>
      <c r="E49" s="56">
        <v>0.125</v>
      </c>
      <c r="F49" s="55">
        <v>0.27200000000000002</v>
      </c>
      <c r="G49" s="19">
        <f t="shared" si="1"/>
        <v>100</v>
      </c>
      <c r="H49" s="83">
        <f t="shared" si="5"/>
        <v>217.60000000000002</v>
      </c>
    </row>
    <row r="50" spans="1:8" ht="24" customHeight="1">
      <c r="A50" s="20" t="s">
        <v>13</v>
      </c>
      <c r="B50" s="55">
        <v>0</v>
      </c>
      <c r="C50" s="55">
        <v>1.4E-2</v>
      </c>
      <c r="D50" s="19" t="e">
        <f t="shared" ref="D50" si="9">C50*100/B50</f>
        <v>#DIV/0!</v>
      </c>
      <c r="E50" s="56">
        <v>3.5000000000000003E-2</v>
      </c>
      <c r="F50" s="55">
        <v>1.4E-2</v>
      </c>
      <c r="G50" s="19">
        <f t="shared" si="1"/>
        <v>100</v>
      </c>
      <c r="H50" s="83">
        <f t="shared" si="5"/>
        <v>40</v>
      </c>
    </row>
    <row r="51" spans="1:8" ht="24" customHeight="1">
      <c r="A51" s="20" t="s">
        <v>23</v>
      </c>
      <c r="B51" s="55">
        <v>0.02</v>
      </c>
      <c r="C51" s="55">
        <v>0</v>
      </c>
      <c r="D51" s="19">
        <v>0</v>
      </c>
      <c r="E51" s="56">
        <v>0.02</v>
      </c>
      <c r="F51" s="55">
        <v>0</v>
      </c>
      <c r="G51" s="19" t="e">
        <f t="shared" si="1"/>
        <v>#DIV/0!</v>
      </c>
      <c r="H51" s="83">
        <f t="shared" si="5"/>
        <v>0</v>
      </c>
    </row>
    <row r="52" spans="1:8" ht="13.5" customHeight="1">
      <c r="A52" s="18" t="s">
        <v>21</v>
      </c>
      <c r="B52" s="55">
        <v>0.2</v>
      </c>
      <c r="C52" s="55">
        <v>0.221</v>
      </c>
      <c r="D52" s="19">
        <v>110.5</v>
      </c>
      <c r="E52" s="56">
        <v>0.19600000000000001</v>
      </c>
      <c r="F52" s="55">
        <f t="shared" si="6"/>
        <v>0.221</v>
      </c>
      <c r="G52" s="19">
        <f t="shared" si="1"/>
        <v>100</v>
      </c>
      <c r="H52" s="83">
        <f t="shared" si="5"/>
        <v>112.75510204081631</v>
      </c>
    </row>
    <row r="53" spans="1:8" ht="13.5" customHeight="1">
      <c r="A53" s="20" t="s">
        <v>12</v>
      </c>
      <c r="B53" s="55">
        <v>0.2</v>
      </c>
      <c r="C53" s="55">
        <v>0.16500000000000001</v>
      </c>
      <c r="D53" s="19">
        <f t="shared" ref="D53:D55" si="10">C53*100/B53</f>
        <v>82.5</v>
      </c>
      <c r="E53" s="56">
        <v>0.16</v>
      </c>
      <c r="F53" s="55">
        <v>0.16500000000000001</v>
      </c>
      <c r="G53" s="19">
        <f t="shared" si="1"/>
        <v>100</v>
      </c>
      <c r="H53" s="83">
        <f t="shared" si="5"/>
        <v>103.125</v>
      </c>
    </row>
    <row r="54" spans="1:8" ht="13.5" customHeight="1">
      <c r="A54" s="20" t="s">
        <v>13</v>
      </c>
      <c r="B54" s="55"/>
      <c r="C54" s="55">
        <v>5.6000000000000001E-2</v>
      </c>
      <c r="D54" s="19" t="e">
        <f t="shared" si="10"/>
        <v>#DIV/0!</v>
      </c>
      <c r="E54" s="56">
        <v>3.5999999999999997E-2</v>
      </c>
      <c r="F54" s="66">
        <v>5.6000000000000001E-2</v>
      </c>
      <c r="G54" s="19">
        <f t="shared" si="1"/>
        <v>100</v>
      </c>
      <c r="H54" s="83">
        <f t="shared" si="5"/>
        <v>155.55555555555557</v>
      </c>
    </row>
    <row r="55" spans="1:8" ht="13.5" customHeight="1">
      <c r="A55" s="20" t="s">
        <v>23</v>
      </c>
      <c r="B55" s="55"/>
      <c r="C55" s="55">
        <v>0</v>
      </c>
      <c r="D55" s="19" t="e">
        <f t="shared" si="10"/>
        <v>#DIV/0!</v>
      </c>
      <c r="E55" s="56">
        <v>0</v>
      </c>
      <c r="F55" s="55">
        <v>0</v>
      </c>
      <c r="G55" s="19" t="e">
        <f t="shared" si="1"/>
        <v>#DIV/0!</v>
      </c>
      <c r="H55" s="83" t="e">
        <f t="shared" si="5"/>
        <v>#DIV/0!</v>
      </c>
    </row>
    <row r="56" spans="1:8" ht="17.25" customHeight="1">
      <c r="A56" s="18" t="s">
        <v>22</v>
      </c>
      <c r="B56" s="55">
        <v>1.75</v>
      </c>
      <c r="C56" s="55">
        <v>1.7350000000000001</v>
      </c>
      <c r="D56" s="19">
        <f>C56/B56*100</f>
        <v>99.142857142857139</v>
      </c>
      <c r="E56" s="56">
        <v>1.7250000000000001</v>
      </c>
      <c r="F56" s="55">
        <f t="shared" si="6"/>
        <v>1.7350000000000001</v>
      </c>
      <c r="G56" s="19">
        <f t="shared" si="1"/>
        <v>100</v>
      </c>
      <c r="H56" s="83">
        <f t="shared" si="5"/>
        <v>100.57971014492755</v>
      </c>
    </row>
    <row r="57" spans="1:8" ht="15.75" customHeight="1">
      <c r="A57" s="20" t="s">
        <v>12</v>
      </c>
      <c r="B57" s="55">
        <v>0</v>
      </c>
      <c r="C57" s="55">
        <v>0</v>
      </c>
      <c r="D57" s="19">
        <v>0</v>
      </c>
      <c r="E57" s="56">
        <v>0</v>
      </c>
      <c r="F57" s="55">
        <f t="shared" si="6"/>
        <v>0</v>
      </c>
      <c r="G57" s="19" t="e">
        <f t="shared" si="1"/>
        <v>#DIV/0!</v>
      </c>
      <c r="H57" s="83" t="e">
        <f t="shared" si="5"/>
        <v>#DIV/0!</v>
      </c>
    </row>
    <row r="58" spans="1:8" ht="31.5" customHeight="1">
      <c r="A58" s="20" t="s">
        <v>13</v>
      </c>
      <c r="B58" s="55">
        <v>2.5000000000000001E-2</v>
      </c>
      <c r="C58" s="55">
        <v>0.01</v>
      </c>
      <c r="D58" s="19">
        <v>0</v>
      </c>
      <c r="E58" s="56">
        <v>0</v>
      </c>
      <c r="F58" s="55">
        <f t="shared" si="6"/>
        <v>0.01</v>
      </c>
      <c r="G58" s="19">
        <f t="shared" si="1"/>
        <v>100</v>
      </c>
      <c r="H58" s="83" t="e">
        <f t="shared" si="5"/>
        <v>#DIV/0!</v>
      </c>
    </row>
    <row r="59" spans="1:8" ht="17.25" customHeight="1">
      <c r="A59" s="20" t="s">
        <v>23</v>
      </c>
      <c r="B59" s="55">
        <v>1.7250000000000001</v>
      </c>
      <c r="C59" s="55">
        <v>1.7250000000000001</v>
      </c>
      <c r="D59" s="19">
        <f>C59/B59*100</f>
        <v>100</v>
      </c>
      <c r="E59" s="56">
        <v>1.7250000000000001</v>
      </c>
      <c r="F59" s="55">
        <f t="shared" si="6"/>
        <v>1.7250000000000001</v>
      </c>
      <c r="G59" s="19">
        <f t="shared" si="1"/>
        <v>100</v>
      </c>
      <c r="H59" s="83">
        <f t="shared" si="5"/>
        <v>100</v>
      </c>
    </row>
    <row r="60" spans="1:8" ht="14.25" customHeight="1">
      <c r="A60" s="18" t="s">
        <v>24</v>
      </c>
      <c r="B60" s="55">
        <v>0.57999999999999996</v>
      </c>
      <c r="C60" s="55">
        <v>0.56499999999999995</v>
      </c>
      <c r="D60" s="19">
        <f>C60/B60*100</f>
        <v>97.41379310344827</v>
      </c>
      <c r="E60" s="56">
        <v>0.52500000000000002</v>
      </c>
      <c r="F60" s="55">
        <f t="shared" si="6"/>
        <v>0.56499999999999995</v>
      </c>
      <c r="G60" s="19">
        <f t="shared" si="1"/>
        <v>100</v>
      </c>
      <c r="H60" s="83">
        <f t="shared" si="5"/>
        <v>107.61904761904762</v>
      </c>
    </row>
    <row r="61" spans="1:8" ht="27" customHeight="1">
      <c r="A61" s="20" t="s">
        <v>12</v>
      </c>
      <c r="B61" s="55">
        <v>0</v>
      </c>
      <c r="C61" s="55">
        <v>0</v>
      </c>
      <c r="D61" s="19">
        <v>0</v>
      </c>
      <c r="E61" s="56">
        <v>0</v>
      </c>
      <c r="F61" s="55">
        <f t="shared" si="6"/>
        <v>0</v>
      </c>
      <c r="G61" s="19" t="e">
        <f t="shared" si="1"/>
        <v>#DIV/0!</v>
      </c>
      <c r="H61" s="83" t="e">
        <f t="shared" si="5"/>
        <v>#DIV/0!</v>
      </c>
    </row>
    <row r="62" spans="1:8" ht="39" customHeight="1">
      <c r="A62" s="20" t="s">
        <v>13</v>
      </c>
      <c r="B62" s="55">
        <v>6.0999999999999999E-2</v>
      </c>
      <c r="C62" s="55">
        <v>0.08</v>
      </c>
      <c r="D62" s="19">
        <v>0</v>
      </c>
      <c r="E62" s="56">
        <v>0</v>
      </c>
      <c r="F62" s="55">
        <f t="shared" si="6"/>
        <v>0.08</v>
      </c>
      <c r="G62" s="19">
        <f t="shared" si="1"/>
        <v>100</v>
      </c>
      <c r="H62" s="83" t="e">
        <f t="shared" si="5"/>
        <v>#DIV/0!</v>
      </c>
    </row>
    <row r="63" spans="1:8">
      <c r="A63" s="20" t="s">
        <v>23</v>
      </c>
      <c r="B63" s="55">
        <v>0.51900000000000002</v>
      </c>
      <c r="C63" s="55">
        <v>0.48499999999999999</v>
      </c>
      <c r="D63" s="19">
        <f>C63/B63*100</f>
        <v>93.448940269749514</v>
      </c>
      <c r="E63" s="56">
        <v>0.52500000000000002</v>
      </c>
      <c r="F63" s="55">
        <f t="shared" si="6"/>
        <v>0.48499999999999999</v>
      </c>
      <c r="G63" s="19">
        <f t="shared" si="1"/>
        <v>100</v>
      </c>
      <c r="H63" s="83">
        <f t="shared" si="5"/>
        <v>92.38095238095238</v>
      </c>
    </row>
    <row r="64" spans="1:8" ht="13.5" customHeight="1">
      <c r="A64" s="21" t="s">
        <v>25</v>
      </c>
      <c r="B64" s="55">
        <f>SUM(B65:B67)</f>
        <v>0.107</v>
      </c>
      <c r="C64" s="55">
        <f>SUM(C65:C67)</f>
        <v>0.108</v>
      </c>
      <c r="D64" s="19">
        <v>0</v>
      </c>
      <c r="E64" s="56">
        <v>0.108</v>
      </c>
      <c r="F64" s="55">
        <f t="shared" si="6"/>
        <v>0.108</v>
      </c>
      <c r="G64" s="19">
        <f t="shared" si="1"/>
        <v>100</v>
      </c>
      <c r="H64" s="83">
        <f t="shared" si="5"/>
        <v>100</v>
      </c>
    </row>
    <row r="65" spans="1:8" ht="15.75" customHeight="1">
      <c r="A65" s="20" t="s">
        <v>12</v>
      </c>
      <c r="B65" s="55">
        <v>0</v>
      </c>
      <c r="C65" s="55">
        <v>0</v>
      </c>
      <c r="D65" s="19">
        <v>0</v>
      </c>
      <c r="E65" s="56">
        <v>0</v>
      </c>
      <c r="F65" s="55">
        <f t="shared" si="6"/>
        <v>0</v>
      </c>
      <c r="G65" s="19" t="e">
        <f t="shared" si="1"/>
        <v>#DIV/0!</v>
      </c>
      <c r="H65" s="83" t="e">
        <f t="shared" si="5"/>
        <v>#DIV/0!</v>
      </c>
    </row>
    <row r="66" spans="1:8" ht="25.5" customHeight="1">
      <c r="A66" s="20" t="s">
        <v>13</v>
      </c>
      <c r="B66" s="55">
        <v>0</v>
      </c>
      <c r="C66" s="55">
        <v>0</v>
      </c>
      <c r="D66" s="19">
        <v>0</v>
      </c>
      <c r="E66" s="56">
        <v>0</v>
      </c>
      <c r="F66" s="55">
        <f t="shared" si="6"/>
        <v>0</v>
      </c>
      <c r="G66" s="19" t="e">
        <f t="shared" si="1"/>
        <v>#DIV/0!</v>
      </c>
      <c r="H66" s="83" t="e">
        <f t="shared" si="5"/>
        <v>#DIV/0!</v>
      </c>
    </row>
    <row r="67" spans="1:8" ht="15" customHeight="1">
      <c r="A67" s="20" t="s">
        <v>23</v>
      </c>
      <c r="B67" s="55">
        <v>0.107</v>
      </c>
      <c r="C67" s="55">
        <v>0.108</v>
      </c>
      <c r="D67" s="19">
        <v>0</v>
      </c>
      <c r="E67" s="56">
        <v>0.108</v>
      </c>
      <c r="F67" s="55">
        <f t="shared" si="6"/>
        <v>0.108</v>
      </c>
      <c r="G67" s="19">
        <f t="shared" si="1"/>
        <v>100</v>
      </c>
      <c r="H67" s="83">
        <f t="shared" si="5"/>
        <v>100</v>
      </c>
    </row>
    <row r="68" spans="1:8" ht="15.75" customHeight="1">
      <c r="A68" s="20" t="s">
        <v>26</v>
      </c>
      <c r="B68" s="55">
        <f>SUM(B69:B71)</f>
        <v>6.0000000000000001E-3</v>
      </c>
      <c r="C68" s="55">
        <f>SUM(C69:C71)</f>
        <v>7.0000000000000001E-3</v>
      </c>
      <c r="D68" s="19">
        <f>C68/B68*100</f>
        <v>116.66666666666667</v>
      </c>
      <c r="E68" s="56">
        <v>7.0000000000000001E-3</v>
      </c>
      <c r="F68" s="55">
        <f t="shared" si="6"/>
        <v>7.0000000000000001E-3</v>
      </c>
      <c r="G68" s="19">
        <f t="shared" si="1"/>
        <v>100</v>
      </c>
      <c r="H68" s="83">
        <f t="shared" si="5"/>
        <v>100</v>
      </c>
    </row>
    <row r="69" spans="1:8" ht="16.5" customHeight="1">
      <c r="A69" s="20" t="s">
        <v>12</v>
      </c>
      <c r="B69" s="55">
        <v>0</v>
      </c>
      <c r="C69" s="55">
        <v>0</v>
      </c>
      <c r="D69" s="19">
        <v>0</v>
      </c>
      <c r="E69" s="56"/>
      <c r="F69" s="55">
        <f t="shared" si="6"/>
        <v>0</v>
      </c>
      <c r="G69" s="19" t="e">
        <f t="shared" si="1"/>
        <v>#DIV/0!</v>
      </c>
      <c r="H69" s="83" t="e">
        <f t="shared" si="5"/>
        <v>#DIV/0!</v>
      </c>
    </row>
    <row r="70" spans="1:8" ht="28.5" customHeight="1">
      <c r="A70" s="20" t="s">
        <v>13</v>
      </c>
      <c r="B70" s="55">
        <v>0</v>
      </c>
      <c r="C70" s="55">
        <v>0</v>
      </c>
      <c r="D70" s="19">
        <v>0</v>
      </c>
      <c r="E70" s="56"/>
      <c r="F70" s="55">
        <f t="shared" si="6"/>
        <v>0</v>
      </c>
      <c r="G70" s="19" t="e">
        <f t="shared" si="1"/>
        <v>#DIV/0!</v>
      </c>
      <c r="H70" s="83" t="e">
        <f t="shared" si="5"/>
        <v>#DIV/0!</v>
      </c>
    </row>
    <row r="71" spans="1:8" ht="15.75" customHeight="1">
      <c r="A71" s="20" t="s">
        <v>23</v>
      </c>
      <c r="B71" s="55">
        <v>6.0000000000000001E-3</v>
      </c>
      <c r="C71" s="55">
        <v>7.0000000000000001E-3</v>
      </c>
      <c r="D71" s="19">
        <v>0</v>
      </c>
      <c r="E71" s="56">
        <v>7.0000000000000001E-3</v>
      </c>
      <c r="F71" s="55">
        <f t="shared" si="6"/>
        <v>7.0000000000000001E-3</v>
      </c>
      <c r="G71" s="19">
        <v>0</v>
      </c>
      <c r="H71" s="83">
        <f t="shared" si="5"/>
        <v>100</v>
      </c>
    </row>
    <row r="72" spans="1:8" ht="15" customHeight="1">
      <c r="A72" s="18" t="s">
        <v>43</v>
      </c>
      <c r="B72" s="55">
        <f>SUM(B73:B75)</f>
        <v>0.45899999999999996</v>
      </c>
      <c r="C72" s="55">
        <f>SUM(C73:C75)</f>
        <v>16.283999999999999</v>
      </c>
      <c r="D72" s="19">
        <f>C72/B72*100</f>
        <v>3547.7124183006536</v>
      </c>
      <c r="E72" s="56">
        <v>6.81</v>
      </c>
      <c r="F72" s="55">
        <f t="shared" si="6"/>
        <v>16.283999999999999</v>
      </c>
      <c r="G72" s="19">
        <f t="shared" si="1"/>
        <v>100</v>
      </c>
      <c r="H72" s="83">
        <f t="shared" si="5"/>
        <v>239.11894273127751</v>
      </c>
    </row>
    <row r="73" spans="1:8" ht="15.75" customHeight="1">
      <c r="A73" s="20" t="s">
        <v>12</v>
      </c>
      <c r="B73" s="55">
        <v>0.10299999999999999</v>
      </c>
      <c r="C73" s="55">
        <v>15.612</v>
      </c>
      <c r="D73" s="19">
        <f>C73/B73*100</f>
        <v>15157.281553398059</v>
      </c>
      <c r="E73" s="56">
        <v>6.1150000000000002</v>
      </c>
      <c r="F73" s="55">
        <f t="shared" si="6"/>
        <v>15.612</v>
      </c>
      <c r="G73" s="19">
        <f t="shared" si="1"/>
        <v>100</v>
      </c>
      <c r="H73" s="83">
        <f t="shared" si="5"/>
        <v>255.30662305805393</v>
      </c>
    </row>
    <row r="74" spans="1:8" ht="28.5" customHeight="1">
      <c r="A74" s="20" t="s">
        <v>13</v>
      </c>
      <c r="B74" s="55">
        <v>0</v>
      </c>
      <c r="C74" s="55">
        <v>2.1999999999999999E-2</v>
      </c>
      <c r="D74" s="19"/>
      <c r="E74" s="56">
        <v>8.0000000000000002E-3</v>
      </c>
      <c r="F74" s="55">
        <f t="shared" si="6"/>
        <v>2.1999999999999999E-2</v>
      </c>
      <c r="G74" s="19">
        <f t="shared" si="1"/>
        <v>100</v>
      </c>
      <c r="H74" s="83">
        <f t="shared" si="5"/>
        <v>275</v>
      </c>
    </row>
    <row r="75" spans="1:8" ht="15.75" customHeight="1">
      <c r="A75" s="20" t="s">
        <v>23</v>
      </c>
      <c r="B75" s="55">
        <v>0.35599999999999998</v>
      </c>
      <c r="C75" s="55">
        <v>0.65</v>
      </c>
      <c r="D75" s="19">
        <f t="shared" ref="D75:D81" si="11">C75/B75*100</f>
        <v>182.58426966292137</v>
      </c>
      <c r="E75" s="56">
        <v>0.68700000000000006</v>
      </c>
      <c r="F75" s="55">
        <f t="shared" si="6"/>
        <v>0.65</v>
      </c>
      <c r="G75" s="19">
        <f t="shared" si="1"/>
        <v>100</v>
      </c>
      <c r="H75" s="83">
        <f t="shared" si="5"/>
        <v>94.614264919941775</v>
      </c>
    </row>
    <row r="76" spans="1:8" ht="15" customHeight="1">
      <c r="A76" s="18" t="s">
        <v>27</v>
      </c>
      <c r="B76" s="55">
        <f>SUM(B77:B79)</f>
        <v>4.3689999999999998</v>
      </c>
      <c r="C76" s="55">
        <f>SUM(C77:C79)</f>
        <v>4.8770000000000007</v>
      </c>
      <c r="D76" s="19">
        <f t="shared" si="11"/>
        <v>111.6273746852827</v>
      </c>
      <c r="E76" s="56">
        <v>6.5</v>
      </c>
      <c r="F76" s="55">
        <f t="shared" si="6"/>
        <v>4.8770000000000007</v>
      </c>
      <c r="G76" s="19">
        <f t="shared" si="1"/>
        <v>100</v>
      </c>
      <c r="H76" s="83">
        <f t="shared" si="5"/>
        <v>75.030769230769252</v>
      </c>
    </row>
    <row r="77" spans="1:8" ht="14.25" customHeight="1">
      <c r="A77" s="20" t="s">
        <v>12</v>
      </c>
      <c r="B77" s="55">
        <v>2.2650000000000001</v>
      </c>
      <c r="C77" s="55">
        <v>2.5169999999999999</v>
      </c>
      <c r="D77" s="19">
        <f>C77/B77*100</f>
        <v>111.12582781456952</v>
      </c>
      <c r="E77" s="56">
        <v>3.85</v>
      </c>
      <c r="F77" s="55">
        <f t="shared" si="6"/>
        <v>2.5169999999999999</v>
      </c>
      <c r="G77" s="19">
        <f t="shared" si="1"/>
        <v>100</v>
      </c>
      <c r="H77" s="83">
        <f t="shared" si="5"/>
        <v>65.376623376623371</v>
      </c>
    </row>
    <row r="78" spans="1:8" ht="27" customHeight="1">
      <c r="A78" s="20" t="s">
        <v>13</v>
      </c>
      <c r="B78" s="55">
        <v>0.27800000000000002</v>
      </c>
      <c r="C78" s="55">
        <v>0.26</v>
      </c>
      <c r="D78" s="19">
        <f>C78/B78*100</f>
        <v>93.525179856115102</v>
      </c>
      <c r="E78" s="56">
        <v>0.29399999999999998</v>
      </c>
      <c r="F78" s="55">
        <f t="shared" si="6"/>
        <v>0.26</v>
      </c>
      <c r="G78" s="19">
        <f t="shared" si="1"/>
        <v>100</v>
      </c>
      <c r="H78" s="83">
        <f t="shared" si="5"/>
        <v>88.435374149659879</v>
      </c>
    </row>
    <row r="79" spans="1:8" ht="14.25" customHeight="1">
      <c r="A79" s="20" t="s">
        <v>23</v>
      </c>
      <c r="B79" s="55">
        <v>1.8260000000000001</v>
      </c>
      <c r="C79" s="55">
        <v>2.1</v>
      </c>
      <c r="D79" s="19">
        <f t="shared" si="11"/>
        <v>115.00547645125958</v>
      </c>
      <c r="E79" s="56">
        <v>2.3079999999999998</v>
      </c>
      <c r="F79" s="55">
        <f t="shared" si="6"/>
        <v>2.1</v>
      </c>
      <c r="G79" s="19">
        <f t="shared" si="1"/>
        <v>100</v>
      </c>
      <c r="H79" s="83">
        <f t="shared" si="5"/>
        <v>90.987868284228782</v>
      </c>
    </row>
    <row r="80" spans="1:8" ht="14.25" customHeight="1">
      <c r="A80" s="18" t="s">
        <v>44</v>
      </c>
      <c r="B80" s="55">
        <f>SUM(B81:B83)</f>
        <v>2.194</v>
      </c>
      <c r="C80" s="55">
        <f>SUM(C81:C83)</f>
        <v>2.5609999999999999</v>
      </c>
      <c r="D80" s="19">
        <f t="shared" si="11"/>
        <v>116.72743846855059</v>
      </c>
      <c r="E80" s="56">
        <v>3.302</v>
      </c>
      <c r="F80" s="55">
        <f t="shared" si="6"/>
        <v>2.5609999999999999</v>
      </c>
      <c r="G80" s="19">
        <f t="shared" si="1"/>
        <v>100</v>
      </c>
      <c r="H80" s="83">
        <f t="shared" si="5"/>
        <v>77.559055118110237</v>
      </c>
    </row>
    <row r="81" spans="1:8" ht="27" customHeight="1">
      <c r="A81" s="20" t="s">
        <v>45</v>
      </c>
      <c r="B81" s="55">
        <v>0</v>
      </c>
      <c r="C81" s="55">
        <v>0</v>
      </c>
      <c r="D81" s="19" t="e">
        <f t="shared" si="11"/>
        <v>#DIV/0!</v>
      </c>
      <c r="E81" s="56">
        <v>1.8</v>
      </c>
      <c r="F81" s="55">
        <f t="shared" si="6"/>
        <v>0</v>
      </c>
      <c r="G81" s="19" t="e">
        <f t="shared" si="1"/>
        <v>#DIV/0!</v>
      </c>
      <c r="H81" s="83">
        <f t="shared" si="5"/>
        <v>0</v>
      </c>
    </row>
    <row r="82" spans="1:8" ht="27" customHeight="1">
      <c r="A82" s="20" t="s">
        <v>13</v>
      </c>
      <c r="B82" s="55">
        <v>0</v>
      </c>
      <c r="C82" s="55">
        <v>0</v>
      </c>
      <c r="D82" s="19">
        <v>0</v>
      </c>
      <c r="E82" s="56">
        <v>0</v>
      </c>
      <c r="F82" s="55">
        <f t="shared" si="6"/>
        <v>0</v>
      </c>
      <c r="G82" s="19" t="e">
        <f t="shared" si="1"/>
        <v>#DIV/0!</v>
      </c>
      <c r="H82" s="83" t="e">
        <f t="shared" si="5"/>
        <v>#DIV/0!</v>
      </c>
    </row>
    <row r="83" spans="1:8" ht="15.75" customHeight="1" thickBot="1">
      <c r="A83" s="22" t="s">
        <v>23</v>
      </c>
      <c r="B83" s="67">
        <v>2.194</v>
      </c>
      <c r="C83" s="67">
        <v>2.5609999999999999</v>
      </c>
      <c r="D83" s="77">
        <f>C83/B83*100</f>
        <v>116.72743846855059</v>
      </c>
      <c r="E83" s="56">
        <v>3.302</v>
      </c>
      <c r="F83" s="67">
        <f t="shared" si="6"/>
        <v>2.5609999999999999</v>
      </c>
      <c r="G83" s="77">
        <f t="shared" si="1"/>
        <v>100</v>
      </c>
      <c r="H83" s="83">
        <f t="shared" si="5"/>
        <v>77.559055118110237</v>
      </c>
    </row>
    <row r="84" spans="1:8" ht="27.75" customHeight="1">
      <c r="A84" s="23" t="s">
        <v>28</v>
      </c>
      <c r="B84" s="68">
        <f>SUM(B85:B87)</f>
        <v>5.0000000000000001E-3</v>
      </c>
      <c r="C84" s="68">
        <f>SUM(C85:C87)</f>
        <v>5.4999999999999997E-3</v>
      </c>
      <c r="D84" s="77">
        <f>C84/B84*100</f>
        <v>109.99999999999999</v>
      </c>
      <c r="E84" s="56">
        <v>28</v>
      </c>
      <c r="F84" s="68">
        <f t="shared" si="6"/>
        <v>5.4999999999999997E-3</v>
      </c>
      <c r="G84" s="78">
        <f t="shared" si="1"/>
        <v>100</v>
      </c>
      <c r="H84" s="83">
        <f t="shared" si="5"/>
        <v>1.9642857142857142E-2</v>
      </c>
    </row>
    <row r="85" spans="1:8" ht="14.25" customHeight="1">
      <c r="A85" s="24" t="s">
        <v>12</v>
      </c>
      <c r="B85" s="55">
        <v>0</v>
      </c>
      <c r="C85" s="55">
        <v>0</v>
      </c>
      <c r="D85" s="19"/>
      <c r="E85" s="56">
        <v>0</v>
      </c>
      <c r="F85" s="55">
        <f t="shared" si="6"/>
        <v>0</v>
      </c>
      <c r="G85" s="19" t="e">
        <f t="shared" si="1"/>
        <v>#DIV/0!</v>
      </c>
      <c r="H85" s="83" t="e">
        <f t="shared" si="5"/>
        <v>#DIV/0!</v>
      </c>
    </row>
    <row r="86" spans="1:8" ht="28.5" customHeight="1">
      <c r="A86" s="24" t="s">
        <v>13</v>
      </c>
      <c r="B86" s="55">
        <v>5.0000000000000001E-3</v>
      </c>
      <c r="C86" s="55">
        <v>5.4999999999999997E-3</v>
      </c>
      <c r="D86" s="77">
        <f>C86/B86*100</f>
        <v>109.99999999999999</v>
      </c>
      <c r="E86" s="56">
        <v>28</v>
      </c>
      <c r="F86" s="55">
        <v>6.0000000000000001E-3</v>
      </c>
      <c r="G86" s="19">
        <v>100</v>
      </c>
      <c r="H86" s="83">
        <f t="shared" si="5"/>
        <v>1.9642857142857142E-2</v>
      </c>
    </row>
    <row r="87" spans="1:8" ht="17.25" customHeight="1" thickBot="1">
      <c r="A87" s="25" t="s">
        <v>23</v>
      </c>
      <c r="B87" s="69">
        <v>0</v>
      </c>
      <c r="C87" s="69">
        <v>0</v>
      </c>
      <c r="D87" s="79">
        <v>0</v>
      </c>
      <c r="E87" s="56">
        <v>0</v>
      </c>
      <c r="F87" s="69">
        <f t="shared" si="6"/>
        <v>0</v>
      </c>
      <c r="G87" s="79" t="e">
        <f t="shared" si="1"/>
        <v>#DIV/0!</v>
      </c>
      <c r="H87" s="83" t="e">
        <f t="shared" si="5"/>
        <v>#DIV/0!</v>
      </c>
    </row>
    <row r="88" spans="1:8" ht="28.5" customHeight="1">
      <c r="A88" s="26" t="s">
        <v>29</v>
      </c>
      <c r="B88" s="70"/>
      <c r="C88" s="70"/>
      <c r="D88" s="80"/>
      <c r="E88" s="56"/>
      <c r="F88" s="70"/>
      <c r="G88" s="80"/>
      <c r="H88" s="83" t="e">
        <f t="shared" si="5"/>
        <v>#DIV/0!</v>
      </c>
    </row>
    <row r="89" spans="1:8" ht="17.25" customHeight="1">
      <c r="A89" s="18" t="s">
        <v>30</v>
      </c>
      <c r="B89" s="55">
        <f>SUM(B90:B92)</f>
        <v>1980</v>
      </c>
      <c r="C89" s="55">
        <f>SUM(C90:C92)</f>
        <v>1866</v>
      </c>
      <c r="D89" s="19">
        <f t="shared" ref="D89:D94" si="12">C89/B89*100</f>
        <v>94.242424242424235</v>
      </c>
      <c r="E89" s="56">
        <v>1917</v>
      </c>
      <c r="F89" s="55">
        <f t="shared" ref="F89:H102" si="13">C89</f>
        <v>1866</v>
      </c>
      <c r="G89" s="19">
        <f t="shared" ref="G89:G102" si="14">C89/F89*100</f>
        <v>100</v>
      </c>
      <c r="H89" s="83">
        <f t="shared" si="5"/>
        <v>97.339593114240998</v>
      </c>
    </row>
    <row r="90" spans="1:8" ht="15.75" customHeight="1">
      <c r="A90" s="20" t="s">
        <v>12</v>
      </c>
      <c r="B90" s="55">
        <v>1179</v>
      </c>
      <c r="C90" s="55">
        <v>1065</v>
      </c>
      <c r="D90" s="19">
        <f t="shared" si="12"/>
        <v>90.330788804071247</v>
      </c>
      <c r="E90" s="56">
        <v>1100</v>
      </c>
      <c r="F90" s="55">
        <f t="shared" si="13"/>
        <v>1065</v>
      </c>
      <c r="G90" s="19">
        <f t="shared" si="14"/>
        <v>100</v>
      </c>
      <c r="H90" s="83">
        <f t="shared" si="5"/>
        <v>96.818181818181813</v>
      </c>
    </row>
    <row r="91" spans="1:8" ht="39" customHeight="1">
      <c r="A91" s="20" t="s">
        <v>13</v>
      </c>
      <c r="B91" s="55">
        <v>113</v>
      </c>
      <c r="C91" s="55">
        <v>113</v>
      </c>
      <c r="D91" s="19">
        <f t="shared" si="12"/>
        <v>100</v>
      </c>
      <c r="E91" s="56">
        <v>159</v>
      </c>
      <c r="F91" s="55">
        <f t="shared" si="13"/>
        <v>113</v>
      </c>
      <c r="G91" s="19">
        <f t="shared" si="14"/>
        <v>100</v>
      </c>
      <c r="H91" s="83">
        <f t="shared" si="5"/>
        <v>71.069182389937097</v>
      </c>
    </row>
    <row r="92" spans="1:8" ht="15" customHeight="1">
      <c r="A92" s="20" t="s">
        <v>23</v>
      </c>
      <c r="B92" s="55">
        <v>688</v>
      </c>
      <c r="C92" s="55">
        <v>688</v>
      </c>
      <c r="D92" s="19">
        <f>C92/B92*100</f>
        <v>100</v>
      </c>
      <c r="E92" s="56">
        <v>658</v>
      </c>
      <c r="F92" s="55">
        <f t="shared" si="13"/>
        <v>688</v>
      </c>
      <c r="G92" s="19">
        <f t="shared" si="14"/>
        <v>100</v>
      </c>
      <c r="H92" s="83">
        <f t="shared" si="5"/>
        <v>104.55927051671732</v>
      </c>
    </row>
    <row r="93" spans="1:8" ht="27" customHeight="1">
      <c r="A93" s="27" t="s">
        <v>31</v>
      </c>
      <c r="B93" s="55">
        <f>SUM(B94,B95,B96)</f>
        <v>990</v>
      </c>
      <c r="C93" s="55">
        <f>SUM(C94,C95,C96)</f>
        <v>1044</v>
      </c>
      <c r="D93" s="19">
        <f t="shared" si="12"/>
        <v>105.45454545454544</v>
      </c>
      <c r="E93" s="56">
        <v>1016</v>
      </c>
      <c r="F93" s="55">
        <f t="shared" si="13"/>
        <v>1044</v>
      </c>
      <c r="G93" s="19">
        <f t="shared" si="14"/>
        <v>100</v>
      </c>
      <c r="H93" s="83">
        <f t="shared" si="5"/>
        <v>102.75590551181102</v>
      </c>
    </row>
    <row r="94" spans="1:8" ht="15.75" customHeight="1">
      <c r="A94" s="28" t="s">
        <v>12</v>
      </c>
      <c r="B94" s="55">
        <v>530</v>
      </c>
      <c r="C94" s="55">
        <v>530</v>
      </c>
      <c r="D94" s="19">
        <f t="shared" si="12"/>
        <v>100</v>
      </c>
      <c r="E94" s="56">
        <v>550</v>
      </c>
      <c r="F94" s="55">
        <f t="shared" si="13"/>
        <v>530</v>
      </c>
      <c r="G94" s="19">
        <f t="shared" si="14"/>
        <v>100</v>
      </c>
      <c r="H94" s="83">
        <f t="shared" si="5"/>
        <v>96.36363636363636</v>
      </c>
    </row>
    <row r="95" spans="1:8" ht="28.5" customHeight="1">
      <c r="A95" s="28" t="s">
        <v>13</v>
      </c>
      <c r="B95" s="55">
        <v>46</v>
      </c>
      <c r="C95" s="55">
        <v>54</v>
      </c>
      <c r="D95" s="19">
        <v>0</v>
      </c>
      <c r="E95" s="56">
        <v>52</v>
      </c>
      <c r="F95" s="55">
        <f t="shared" si="13"/>
        <v>54</v>
      </c>
      <c r="G95" s="19">
        <f t="shared" si="14"/>
        <v>100</v>
      </c>
      <c r="H95" s="83">
        <f t="shared" si="5"/>
        <v>103.84615384615385</v>
      </c>
    </row>
    <row r="96" spans="1:8" ht="21.6" customHeight="1">
      <c r="A96" s="28" t="s">
        <v>23</v>
      </c>
      <c r="B96" s="55">
        <v>414</v>
      </c>
      <c r="C96" s="55">
        <v>460</v>
      </c>
      <c r="D96" s="19">
        <f>C96/B96*100</f>
        <v>111.11111111111111</v>
      </c>
      <c r="E96" s="56">
        <v>414</v>
      </c>
      <c r="F96" s="55">
        <f t="shared" si="13"/>
        <v>460</v>
      </c>
      <c r="G96" s="19">
        <f t="shared" si="14"/>
        <v>100</v>
      </c>
      <c r="H96" s="83">
        <f t="shared" si="5"/>
        <v>111.11111111111111</v>
      </c>
    </row>
    <row r="97" spans="1:8">
      <c r="A97" s="18" t="s">
        <v>32</v>
      </c>
      <c r="B97" s="55">
        <f>SUM(B98:B100)</f>
        <v>0</v>
      </c>
      <c r="C97" s="55">
        <f>SUM(C98:C100)</f>
        <v>0</v>
      </c>
      <c r="D97" s="19">
        <v>0</v>
      </c>
      <c r="E97" s="55">
        <v>0</v>
      </c>
      <c r="F97" s="55">
        <f t="shared" si="13"/>
        <v>0</v>
      </c>
      <c r="G97" s="19">
        <f t="shared" si="13"/>
        <v>0</v>
      </c>
      <c r="H97" s="19">
        <f t="shared" si="13"/>
        <v>0</v>
      </c>
    </row>
    <row r="98" spans="1:8" ht="15.75" customHeight="1">
      <c r="A98" s="20" t="s">
        <v>12</v>
      </c>
      <c r="B98" s="55">
        <v>0</v>
      </c>
      <c r="C98" s="55">
        <v>0</v>
      </c>
      <c r="D98" s="19">
        <v>0</v>
      </c>
      <c r="E98" s="55">
        <v>0</v>
      </c>
      <c r="F98" s="55">
        <f t="shared" si="13"/>
        <v>0</v>
      </c>
      <c r="G98" s="19">
        <f t="shared" si="13"/>
        <v>0</v>
      </c>
      <c r="H98" s="19">
        <f t="shared" si="13"/>
        <v>0</v>
      </c>
    </row>
    <row r="99" spans="1:8" ht="27" customHeight="1">
      <c r="A99" s="20" t="s">
        <v>13</v>
      </c>
      <c r="B99" s="55">
        <v>0</v>
      </c>
      <c r="C99" s="55">
        <v>0</v>
      </c>
      <c r="D99" s="19">
        <v>0</v>
      </c>
      <c r="E99" s="55">
        <v>0</v>
      </c>
      <c r="F99" s="55">
        <f t="shared" si="13"/>
        <v>0</v>
      </c>
      <c r="G99" s="19">
        <f t="shared" si="13"/>
        <v>0</v>
      </c>
      <c r="H99" s="19">
        <f t="shared" si="13"/>
        <v>0</v>
      </c>
    </row>
    <row r="100" spans="1:8" ht="17.25" customHeight="1">
      <c r="A100" s="20" t="s">
        <v>23</v>
      </c>
      <c r="B100" s="55">
        <v>0</v>
      </c>
      <c r="C100" s="55">
        <v>0</v>
      </c>
      <c r="D100" s="19">
        <v>0</v>
      </c>
      <c r="E100" s="55">
        <v>0</v>
      </c>
      <c r="F100" s="55">
        <f t="shared" si="13"/>
        <v>0</v>
      </c>
      <c r="G100" s="19">
        <f t="shared" si="13"/>
        <v>0</v>
      </c>
      <c r="H100" s="19">
        <f t="shared" si="13"/>
        <v>0</v>
      </c>
    </row>
    <row r="101" spans="1:8" ht="17.25" customHeight="1">
      <c r="A101" s="18" t="s">
        <v>33</v>
      </c>
      <c r="B101" s="55">
        <v>595</v>
      </c>
      <c r="C101" s="55">
        <v>645</v>
      </c>
      <c r="D101" s="19">
        <f>C101/B101*100</f>
        <v>108.40336134453781</v>
      </c>
      <c r="E101" s="56">
        <v>595</v>
      </c>
      <c r="F101" s="55">
        <f t="shared" si="13"/>
        <v>645</v>
      </c>
      <c r="G101" s="19">
        <f t="shared" si="14"/>
        <v>100</v>
      </c>
      <c r="H101" s="83">
        <f t="shared" si="5"/>
        <v>108.40336134453781</v>
      </c>
    </row>
    <row r="102" spans="1:8" ht="15.75" customHeight="1" thickBot="1">
      <c r="A102" s="18" t="s">
        <v>34</v>
      </c>
      <c r="B102" s="55">
        <v>28</v>
      </c>
      <c r="C102" s="55">
        <v>1648.5</v>
      </c>
      <c r="D102" s="19">
        <f>C102/B102*100</f>
        <v>5887.5</v>
      </c>
      <c r="E102" s="71">
        <v>544</v>
      </c>
      <c r="F102" s="55">
        <f t="shared" si="13"/>
        <v>1648.5</v>
      </c>
      <c r="G102" s="19">
        <f t="shared" si="14"/>
        <v>100</v>
      </c>
      <c r="H102" s="83">
        <f t="shared" si="5"/>
        <v>303.03308823529409</v>
      </c>
    </row>
    <row r="103" spans="1:8" ht="15.75" customHeight="1">
      <c r="A103" s="9" t="s">
        <v>36</v>
      </c>
      <c r="B103" s="72"/>
      <c r="C103" s="72"/>
      <c r="D103" s="16"/>
      <c r="E103" s="56"/>
      <c r="F103" s="56"/>
      <c r="G103" s="50"/>
      <c r="H103" s="50"/>
    </row>
    <row r="104" spans="1:8" s="2" customFormat="1" ht="15" customHeight="1">
      <c r="A104" s="17" t="s">
        <v>38</v>
      </c>
      <c r="B104" s="73" t="s">
        <v>74</v>
      </c>
      <c r="C104" s="73" t="s">
        <v>74</v>
      </c>
      <c r="D104" s="19">
        <f t="shared" ref="D104:D108" si="15">C104/B104*100</f>
        <v>100</v>
      </c>
      <c r="E104" s="74" t="s">
        <v>74</v>
      </c>
      <c r="F104" s="75" t="s">
        <v>74</v>
      </c>
      <c r="G104" s="50">
        <f t="shared" ref="G104:G106" si="16">C104/F104*100</f>
        <v>100</v>
      </c>
      <c r="H104" s="50">
        <f t="shared" ref="H104:H106" si="17">C104/E104*100</f>
        <v>100</v>
      </c>
    </row>
    <row r="105" spans="1:8" s="2" customFormat="1" ht="15" customHeight="1">
      <c r="A105" s="17" t="s">
        <v>39</v>
      </c>
      <c r="B105" s="73" t="s">
        <v>72</v>
      </c>
      <c r="C105" s="73" t="s">
        <v>73</v>
      </c>
      <c r="D105" s="19">
        <f t="shared" si="15"/>
        <v>97.674418604651152</v>
      </c>
      <c r="E105" s="74" t="s">
        <v>72</v>
      </c>
      <c r="F105" s="75" t="s">
        <v>73</v>
      </c>
      <c r="G105" s="50">
        <f t="shared" si="16"/>
        <v>100</v>
      </c>
      <c r="H105" s="50">
        <f t="shared" si="17"/>
        <v>97.674418604651152</v>
      </c>
    </row>
    <row r="106" spans="1:8" s="2" customFormat="1" ht="16.5" customHeight="1">
      <c r="A106" s="17" t="s">
        <v>40</v>
      </c>
      <c r="B106" s="73" t="s">
        <v>51</v>
      </c>
      <c r="C106" s="73" t="s">
        <v>51</v>
      </c>
      <c r="D106" s="19" t="e">
        <f t="shared" si="15"/>
        <v>#DIV/0!</v>
      </c>
      <c r="E106" s="74" t="s">
        <v>52</v>
      </c>
      <c r="F106" s="75" t="s">
        <v>51</v>
      </c>
      <c r="G106" s="50" t="e">
        <f t="shared" si="16"/>
        <v>#DIV/0!</v>
      </c>
      <c r="H106" s="50" t="e">
        <f t="shared" si="17"/>
        <v>#DIV/0!</v>
      </c>
    </row>
    <row r="107" spans="1:8" s="51" customFormat="1" ht="29.25" customHeight="1">
      <c r="A107" s="7" t="s">
        <v>57</v>
      </c>
      <c r="B107" s="47"/>
      <c r="C107" s="47"/>
      <c r="D107" s="16"/>
      <c r="E107" s="48"/>
      <c r="F107" s="49"/>
      <c r="G107" s="50"/>
      <c r="H107" s="50"/>
    </row>
    <row r="108" spans="1:8" s="51" customFormat="1" ht="25.5" customHeight="1">
      <c r="A108" s="6" t="s">
        <v>58</v>
      </c>
      <c r="B108" s="30" t="s">
        <v>59</v>
      </c>
      <c r="C108" s="30" t="s">
        <v>85</v>
      </c>
      <c r="D108" s="19">
        <f t="shared" si="15"/>
        <v>34.742661080591745</v>
      </c>
      <c r="E108" s="31">
        <v>181267.3</v>
      </c>
      <c r="F108" s="30" t="s">
        <v>85</v>
      </c>
      <c r="G108" s="52">
        <f t="shared" ref="G108" si="18">C108/F108*100</f>
        <v>100</v>
      </c>
      <c r="H108" s="50">
        <f t="shared" ref="H108" si="19">C108/E108*100</f>
        <v>26.634699143199025</v>
      </c>
    </row>
    <row r="109" spans="1:8">
      <c r="G109" s="41"/>
    </row>
    <row r="112" spans="1:8" ht="15.6">
      <c r="A112" s="43" t="s">
        <v>86</v>
      </c>
      <c r="B112" s="44"/>
      <c r="C112" s="44"/>
      <c r="D112" s="44"/>
      <c r="E112" s="44"/>
      <c r="F112" s="44"/>
      <c r="G112" s="44"/>
      <c r="H112" s="84"/>
    </row>
    <row r="113" spans="1:8" ht="15.6">
      <c r="A113" s="43" t="s">
        <v>53</v>
      </c>
      <c r="B113" s="44"/>
      <c r="C113" s="44"/>
      <c r="D113" s="44"/>
      <c r="E113" s="44"/>
      <c r="F113" s="44"/>
      <c r="G113" s="44"/>
      <c r="H113" s="84"/>
    </row>
    <row r="114" spans="1:8" ht="15.6">
      <c r="A114" s="86" t="s">
        <v>54</v>
      </c>
      <c r="B114" s="86"/>
      <c r="C114" s="86"/>
      <c r="D114" s="86"/>
      <c r="E114" s="87" t="s">
        <v>87</v>
      </c>
      <c r="F114" s="87"/>
      <c r="G114" s="87"/>
      <c r="H114" s="85"/>
    </row>
  </sheetData>
  <mergeCells count="11">
    <mergeCell ref="E114:G114"/>
    <mergeCell ref="C1:H3"/>
    <mergeCell ref="G8:G11"/>
    <mergeCell ref="H8:H11"/>
    <mergeCell ref="A5:G5"/>
    <mergeCell ref="A8:A11"/>
    <mergeCell ref="B8:B10"/>
    <mergeCell ref="C8:C10"/>
    <mergeCell ref="E8:E11"/>
    <mergeCell ref="F8:F11"/>
    <mergeCell ref="D9:D11"/>
  </mergeCells>
  <phoneticPr fontId="3" type="noConversion"/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2014-08-04T12:24:10Z</cp:lastPrinted>
  <dcterms:created xsi:type="dcterms:W3CDTF">2006-09-28T05:33:49Z</dcterms:created>
  <dcterms:modified xsi:type="dcterms:W3CDTF">2017-12-15T06:32:38Z</dcterms:modified>
</cp:coreProperties>
</file>