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9636" windowHeight="9432" activeTab="10"/>
  </bookViews>
  <sheets>
    <sheet name="№1" sheetId="15" r:id="rId1"/>
    <sheet name="№2" sheetId="16" r:id="rId2"/>
    <sheet name="№3" sheetId="3" r:id="rId3"/>
    <sheet name="№4" sheetId="20" r:id="rId4"/>
    <sheet name="№5" sheetId="13" r:id="rId5"/>
    <sheet name="№6" sheetId="4" r:id="rId6"/>
    <sheet name="№7" sheetId="12" r:id="rId7"/>
    <sheet name="№8" sheetId="10" r:id="rId8"/>
    <sheet name="№9" sheetId="11" r:id="rId9"/>
    <sheet name="№10" sheetId="5" r:id="rId10"/>
    <sheet name="№11" sheetId="17" r:id="rId11"/>
  </sheets>
  <calcPr calcId="124519"/>
</workbook>
</file>

<file path=xl/calcChain.xml><?xml version="1.0" encoding="utf-8"?>
<calcChain xmlns="http://schemas.openxmlformats.org/spreadsheetml/2006/main">
  <c r="I161" i="20"/>
  <c r="H161"/>
  <c r="I159"/>
  <c r="H159"/>
  <c r="I156"/>
  <c r="H156"/>
  <c r="I154"/>
  <c r="H154"/>
  <c r="J154" s="1"/>
  <c r="H153"/>
  <c r="J162"/>
  <c r="J160"/>
  <c r="J159"/>
  <c r="J157"/>
  <c r="J156"/>
  <c r="J155"/>
  <c r="I22"/>
  <c r="I21"/>
  <c r="I20" s="1"/>
  <c r="I32"/>
  <c r="I27"/>
  <c r="H27"/>
  <c r="I48"/>
  <c r="I47" s="1"/>
  <c r="I66"/>
  <c r="H66"/>
  <c r="I15"/>
  <c r="I14" s="1"/>
  <c r="J171"/>
  <c r="I170"/>
  <c r="H170"/>
  <c r="I169"/>
  <c r="H169"/>
  <c r="I168"/>
  <c r="H168"/>
  <c r="I167"/>
  <c r="H167"/>
  <c r="I166"/>
  <c r="H166"/>
  <c r="J165"/>
  <c r="I164"/>
  <c r="H164"/>
  <c r="I163"/>
  <c r="H163"/>
  <c r="J152"/>
  <c r="I151"/>
  <c r="I148" s="1"/>
  <c r="J148" s="1"/>
  <c r="H151"/>
  <c r="J150"/>
  <c r="I149"/>
  <c r="H149"/>
  <c r="H148"/>
  <c r="J147"/>
  <c r="I146"/>
  <c r="I143" s="1"/>
  <c r="H146"/>
  <c r="J145"/>
  <c r="I144"/>
  <c r="H144"/>
  <c r="H143" s="1"/>
  <c r="H142" s="1"/>
  <c r="J141"/>
  <c r="I140"/>
  <c r="H140"/>
  <c r="I139"/>
  <c r="I135" s="1"/>
  <c r="H139"/>
  <c r="J138"/>
  <c r="I137"/>
  <c r="H137"/>
  <c r="I136"/>
  <c r="H136"/>
  <c r="H135"/>
  <c r="H134" s="1"/>
  <c r="H133" s="1"/>
  <c r="H132" s="1"/>
  <c r="J131"/>
  <c r="J130"/>
  <c r="I129"/>
  <c r="H129"/>
  <c r="I128"/>
  <c r="H128"/>
  <c r="I127"/>
  <c r="H127"/>
  <c r="I126"/>
  <c r="H126"/>
  <c r="I125"/>
  <c r="H125"/>
  <c r="J124"/>
  <c r="I123"/>
  <c r="H123"/>
  <c r="I122"/>
  <c r="H122"/>
  <c r="I121"/>
  <c r="H121"/>
  <c r="J120"/>
  <c r="I119"/>
  <c r="H119"/>
  <c r="I118"/>
  <c r="H118"/>
  <c r="J117"/>
  <c r="I116"/>
  <c r="H116"/>
  <c r="I115"/>
  <c r="H115"/>
  <c r="J114"/>
  <c r="I113"/>
  <c r="H113"/>
  <c r="I112"/>
  <c r="H112"/>
  <c r="I111"/>
  <c r="H111"/>
  <c r="I110"/>
  <c r="H110"/>
  <c r="I109"/>
  <c r="H109"/>
  <c r="J108"/>
  <c r="J107"/>
  <c r="I106"/>
  <c r="H106"/>
  <c r="I105"/>
  <c r="H105"/>
  <c r="J104"/>
  <c r="I103"/>
  <c r="H103"/>
  <c r="I102"/>
  <c r="H102"/>
  <c r="J101"/>
  <c r="I100"/>
  <c r="H100"/>
  <c r="I99"/>
  <c r="H99"/>
  <c r="I98"/>
  <c r="H98"/>
  <c r="I97"/>
  <c r="H97"/>
  <c r="I96"/>
  <c r="H96"/>
  <c r="J95"/>
  <c r="I94"/>
  <c r="H94"/>
  <c r="I93"/>
  <c r="H93"/>
  <c r="I92"/>
  <c r="H92"/>
  <c r="I91"/>
  <c r="H91"/>
  <c r="J90"/>
  <c r="I89"/>
  <c r="H89"/>
  <c r="I88"/>
  <c r="H88"/>
  <c r="I87"/>
  <c r="H87"/>
  <c r="I86"/>
  <c r="H86"/>
  <c r="I85"/>
  <c r="H85"/>
  <c r="J84"/>
  <c r="I83"/>
  <c r="H83"/>
  <c r="I82"/>
  <c r="H82"/>
  <c r="I81"/>
  <c r="H81"/>
  <c r="I80"/>
  <c r="H80"/>
  <c r="I79"/>
  <c r="H79"/>
  <c r="J78"/>
  <c r="I77"/>
  <c r="H77"/>
  <c r="I76"/>
  <c r="H76"/>
  <c r="I75"/>
  <c r="H75"/>
  <c r="I74"/>
  <c r="H74"/>
  <c r="I73"/>
  <c r="H73"/>
  <c r="J72"/>
  <c r="I71"/>
  <c r="H71"/>
  <c r="I70"/>
  <c r="H70"/>
  <c r="I69"/>
  <c r="I68"/>
  <c r="H69"/>
  <c r="H68"/>
  <c r="J67"/>
  <c r="I65"/>
  <c r="H65"/>
  <c r="I64"/>
  <c r="H64"/>
  <c r="I63"/>
  <c r="H63"/>
  <c r="I62"/>
  <c r="H62"/>
  <c r="J61"/>
  <c r="I60"/>
  <c r="H60"/>
  <c r="I59"/>
  <c r="H59"/>
  <c r="J58"/>
  <c r="I57"/>
  <c r="H57"/>
  <c r="I56"/>
  <c r="H56"/>
  <c r="J55"/>
  <c r="I54"/>
  <c r="H54"/>
  <c r="I53"/>
  <c r="H53"/>
  <c r="J52"/>
  <c r="I51"/>
  <c r="H51"/>
  <c r="I50"/>
  <c r="H50"/>
  <c r="J49"/>
  <c r="H48"/>
  <c r="J48"/>
  <c r="H47"/>
  <c r="H46"/>
  <c r="J45"/>
  <c r="J44"/>
  <c r="J43"/>
  <c r="I42"/>
  <c r="H42"/>
  <c r="I41"/>
  <c r="H41"/>
  <c r="H40" s="1"/>
  <c r="H39" s="1"/>
  <c r="J38"/>
  <c r="I37"/>
  <c r="H37"/>
  <c r="I36"/>
  <c r="H36"/>
  <c r="I35"/>
  <c r="H35"/>
  <c r="I34"/>
  <c r="H34"/>
  <c r="J33"/>
  <c r="H32"/>
  <c r="J32"/>
  <c r="I31"/>
  <c r="H31"/>
  <c r="J30"/>
  <c r="J29"/>
  <c r="J28"/>
  <c r="J27"/>
  <c r="I26"/>
  <c r="H26"/>
  <c r="H25" s="1"/>
  <c r="J23"/>
  <c r="H22"/>
  <c r="J22" s="1"/>
  <c r="H21"/>
  <c r="H20" s="1"/>
  <c r="H19" s="1"/>
  <c r="J16"/>
  <c r="H15"/>
  <c r="J15"/>
  <c r="H14"/>
  <c r="H13"/>
  <c r="H12" s="1"/>
  <c r="H11" s="1"/>
  <c r="H10" s="1"/>
  <c r="I153"/>
  <c r="J153" s="1"/>
  <c r="J161"/>
  <c r="H158"/>
  <c r="I158"/>
  <c r="J158" s="1"/>
  <c r="J21"/>
  <c r="I25"/>
  <c r="I24"/>
  <c r="J26"/>
  <c r="J31"/>
  <c r="J34"/>
  <c r="J35"/>
  <c r="J36"/>
  <c r="J37"/>
  <c r="J41"/>
  <c r="J42"/>
  <c r="J50"/>
  <c r="J51"/>
  <c r="J53"/>
  <c r="J54"/>
  <c r="J56"/>
  <c r="J57"/>
  <c r="J59"/>
  <c r="J60"/>
  <c r="J68"/>
  <c r="J69"/>
  <c r="J70"/>
  <c r="J71"/>
  <c r="J73"/>
  <c r="J74"/>
  <c r="J75"/>
  <c r="J76"/>
  <c r="J77"/>
  <c r="J79"/>
  <c r="J80"/>
  <c r="J81"/>
  <c r="J82"/>
  <c r="J83"/>
  <c r="J85"/>
  <c r="J86"/>
  <c r="J87"/>
  <c r="J88"/>
  <c r="J89"/>
  <c r="J91"/>
  <c r="J92"/>
  <c r="J93"/>
  <c r="J94"/>
  <c r="J96"/>
  <c r="J97"/>
  <c r="J98"/>
  <c r="J99"/>
  <c r="J100"/>
  <c r="J102"/>
  <c r="J103"/>
  <c r="J105"/>
  <c r="J106"/>
  <c r="J109"/>
  <c r="J110"/>
  <c r="J111"/>
  <c r="J112"/>
  <c r="J113"/>
  <c r="J115"/>
  <c r="J116"/>
  <c r="J118"/>
  <c r="J119"/>
  <c r="J121"/>
  <c r="J122"/>
  <c r="J123"/>
  <c r="J125"/>
  <c r="J126"/>
  <c r="J127"/>
  <c r="J128"/>
  <c r="J129"/>
  <c r="J136"/>
  <c r="J137"/>
  <c r="J139"/>
  <c r="J140"/>
  <c r="J144"/>
  <c r="J146"/>
  <c r="J149"/>
  <c r="J151"/>
  <c r="J166"/>
  <c r="J167"/>
  <c r="J168"/>
  <c r="J169"/>
  <c r="J170"/>
  <c r="J62"/>
  <c r="J63"/>
  <c r="J64"/>
  <c r="J65"/>
  <c r="J66"/>
  <c r="J163"/>
  <c r="J164"/>
  <c r="E12" i="10"/>
  <c r="D12"/>
  <c r="F20" i="3"/>
  <c r="D19"/>
  <c r="E19"/>
  <c r="D47" i="16"/>
  <c r="C47"/>
  <c r="E53"/>
  <c r="D52"/>
  <c r="C52"/>
  <c r="E52"/>
  <c r="E42"/>
  <c r="E41"/>
  <c r="D41"/>
  <c r="E40"/>
  <c r="D40"/>
  <c r="E39"/>
  <c r="D39"/>
  <c r="C41"/>
  <c r="C40"/>
  <c r="C39"/>
  <c r="C33"/>
  <c r="D33"/>
  <c r="D12"/>
  <c r="C12"/>
  <c r="E19" i="15"/>
  <c r="E9"/>
  <c r="B11" i="11"/>
  <c r="C11"/>
  <c r="F19" i="10"/>
  <c r="F21"/>
  <c r="F20"/>
  <c r="F18"/>
  <c r="D15" i="13"/>
  <c r="D14"/>
  <c r="D13"/>
  <c r="C15"/>
  <c r="C14"/>
  <c r="C13"/>
  <c r="D19"/>
  <c r="D18"/>
  <c r="D17"/>
  <c r="D12"/>
  <c r="D11"/>
  <c r="C19"/>
  <c r="C18"/>
  <c r="C17"/>
  <c r="E11" i="3"/>
  <c r="D11"/>
  <c r="F15"/>
  <c r="E22"/>
  <c r="D22"/>
  <c r="D32"/>
  <c r="E67" i="16"/>
  <c r="E63"/>
  <c r="E60"/>
  <c r="E58"/>
  <c r="E55"/>
  <c r="E50"/>
  <c r="E45"/>
  <c r="E38"/>
  <c r="E34"/>
  <c r="E30"/>
  <c r="E29"/>
  <c r="E27"/>
  <c r="E24"/>
  <c r="E20"/>
  <c r="E19"/>
  <c r="E18"/>
  <c r="E15"/>
  <c r="E14"/>
  <c r="E13"/>
  <c r="C11"/>
  <c r="D17"/>
  <c r="C17"/>
  <c r="C16"/>
  <c r="D23"/>
  <c r="C23"/>
  <c r="C22"/>
  <c r="D26"/>
  <c r="C26"/>
  <c r="D28"/>
  <c r="C28"/>
  <c r="C25"/>
  <c r="E33"/>
  <c r="D32"/>
  <c r="D31"/>
  <c r="C32"/>
  <c r="C31"/>
  <c r="D37"/>
  <c r="D36"/>
  <c r="D35"/>
  <c r="C37"/>
  <c r="C36"/>
  <c r="C35"/>
  <c r="D44"/>
  <c r="D43"/>
  <c r="C44"/>
  <c r="C43"/>
  <c r="C10"/>
  <c r="D49"/>
  <c r="D48"/>
  <c r="C49"/>
  <c r="C48"/>
  <c r="D54"/>
  <c r="D51"/>
  <c r="C54"/>
  <c r="C51"/>
  <c r="D57"/>
  <c r="C57"/>
  <c r="D59"/>
  <c r="C59"/>
  <c r="D62"/>
  <c r="D61"/>
  <c r="C62"/>
  <c r="C61"/>
  <c r="D66"/>
  <c r="D65"/>
  <c r="D64"/>
  <c r="C66"/>
  <c r="C65"/>
  <c r="C64"/>
  <c r="D68"/>
  <c r="C68"/>
  <c r="E28" i="15"/>
  <c r="D12" i="11"/>
  <c r="D11"/>
  <c r="F17" i="10"/>
  <c r="F16"/>
  <c r="F15"/>
  <c r="F14"/>
  <c r="F13"/>
  <c r="F12"/>
  <c r="E20" i="13"/>
  <c r="E19"/>
  <c r="E18"/>
  <c r="E16"/>
  <c r="E15"/>
  <c r="E14"/>
  <c r="E13"/>
  <c r="F33" i="3"/>
  <c r="E32"/>
  <c r="F32"/>
  <c r="F31"/>
  <c r="E30"/>
  <c r="D30"/>
  <c r="F30"/>
  <c r="F29"/>
  <c r="E28"/>
  <c r="D28"/>
  <c r="F28"/>
  <c r="F27"/>
  <c r="F26"/>
  <c r="E25"/>
  <c r="D25"/>
  <c r="F25"/>
  <c r="F24"/>
  <c r="F23"/>
  <c r="F22"/>
  <c r="F21"/>
  <c r="F19"/>
  <c r="F18"/>
  <c r="E17"/>
  <c r="D17"/>
  <c r="F17"/>
  <c r="F16"/>
  <c r="F14"/>
  <c r="F13"/>
  <c r="F12"/>
  <c r="F11"/>
  <c r="E9"/>
  <c r="D9"/>
  <c r="F9"/>
  <c r="C56" i="16"/>
  <c r="D56"/>
  <c r="E56"/>
  <c r="C12" i="13"/>
  <c r="C11"/>
  <c r="E17"/>
  <c r="C46" i="16"/>
  <c r="E47"/>
  <c r="D46"/>
  <c r="E64"/>
  <c r="E65"/>
  <c r="E66"/>
  <c r="E61"/>
  <c r="E62"/>
  <c r="E59"/>
  <c r="E57"/>
  <c r="E51"/>
  <c r="E54"/>
  <c r="E46"/>
  <c r="E48"/>
  <c r="E49"/>
  <c r="E43"/>
  <c r="E44"/>
  <c r="E35"/>
  <c r="E36"/>
  <c r="E37"/>
  <c r="E28"/>
  <c r="E31"/>
  <c r="E32"/>
  <c r="E26"/>
  <c r="E23"/>
  <c r="E17"/>
  <c r="E12"/>
  <c r="C70"/>
  <c r="D25"/>
  <c r="E25"/>
  <c r="D16"/>
  <c r="E16"/>
  <c r="D11"/>
  <c r="D22"/>
  <c r="E22"/>
  <c r="D10"/>
  <c r="E11"/>
  <c r="E10"/>
  <c r="D70"/>
  <c r="E70"/>
  <c r="J135" i="20" l="1"/>
  <c r="I134"/>
  <c r="I142"/>
  <c r="J142" s="1"/>
  <c r="J143"/>
  <c r="I46"/>
  <c r="J47"/>
  <c r="I19"/>
  <c r="J20"/>
  <c r="H24"/>
  <c r="J24" s="1"/>
  <c r="J25"/>
  <c r="I13"/>
  <c r="J14"/>
  <c r="J13" l="1"/>
  <c r="I12"/>
  <c r="I133"/>
  <c r="J134"/>
  <c r="J19"/>
  <c r="I40"/>
  <c r="J46"/>
  <c r="H18"/>
  <c r="H17" s="1"/>
  <c r="H9" s="1"/>
  <c r="I11" l="1"/>
  <c r="J12"/>
  <c r="I39"/>
  <c r="J40"/>
  <c r="I132"/>
  <c r="J132" s="1"/>
  <c r="J133"/>
  <c r="J39" l="1"/>
  <c r="I18"/>
  <c r="I10"/>
  <c r="J11"/>
  <c r="J18" l="1"/>
  <c r="I17"/>
  <c r="J17" s="1"/>
  <c r="J10"/>
  <c r="I9" l="1"/>
  <c r="J9" s="1"/>
</calcChain>
</file>

<file path=xl/sharedStrings.xml><?xml version="1.0" encoding="utf-8"?>
<sst xmlns="http://schemas.openxmlformats.org/spreadsheetml/2006/main" count="1036" uniqueCount="515">
  <si>
    <t>Другие вопросы в области физической культуры и спорта</t>
  </si>
  <si>
    <t>Физическая культура и спорт</t>
  </si>
  <si>
    <t>Иные межбюджетные трансферты</t>
  </si>
  <si>
    <t>Библиотеки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</si>
  <si>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</si>
  <si>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</si>
  <si>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</si>
  <si>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</si>
  <si>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</si>
  <si>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</si>
  <si>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</si>
  <si>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</si>
  <si>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</si>
  <si>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</si>
  <si>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№ п/п</t>
  </si>
  <si>
    <t>Мобилизационная и вневойсковая подготовка</t>
  </si>
  <si>
    <t>в том числе:</t>
  </si>
  <si>
    <t>Итого</t>
  </si>
  <si>
    <t>Код бюджетной классификации</t>
  </si>
  <si>
    <t>(тыс. руб.)</t>
  </si>
  <si>
    <t>Национальная оборона</t>
  </si>
  <si>
    <t>Дорожное хозяйство (дорожные фонды)</t>
  </si>
  <si>
    <t>Процент исполнения годового бюджетного назначения, %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</si>
  <si>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</si>
  <si>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</si>
  <si>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</si>
  <si>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Уплата налогов, сборов и иных платежей</t>
  </si>
  <si>
    <t>Расходы на выплату персоналу казенных учреждений</t>
  </si>
  <si>
    <t>Национальная безопасность и правоохранительная  деятельность</t>
  </si>
  <si>
    <t>Уличное освещение</t>
  </si>
  <si>
    <t>Прочие мероприятия по благоустройству сельских поселений</t>
  </si>
  <si>
    <t>Дома культуры</t>
  </si>
  <si>
    <t>Наименование</t>
  </si>
  <si>
    <t>РЗ</t>
  </si>
  <si>
    <t>ПР</t>
  </si>
  <si>
    <t>01</t>
  </si>
  <si>
    <t>06</t>
  </si>
  <si>
    <t>02</t>
  </si>
  <si>
    <t>04</t>
  </si>
  <si>
    <t>07</t>
  </si>
  <si>
    <t>03</t>
  </si>
  <si>
    <t>09</t>
  </si>
  <si>
    <t>05</t>
  </si>
  <si>
    <t>08</t>
  </si>
  <si>
    <t>Всего расходов</t>
  </si>
  <si>
    <t>1.</t>
  </si>
  <si>
    <t>2.</t>
  </si>
  <si>
    <t>3.</t>
  </si>
  <si>
    <t>4.</t>
  </si>
  <si>
    <t>5.</t>
  </si>
  <si>
    <t>6.</t>
  </si>
  <si>
    <t>7.</t>
  </si>
  <si>
    <t>8.</t>
  </si>
  <si>
    <t>Код</t>
  </si>
  <si>
    <t>2 02 01001 10 0000 151</t>
  </si>
  <si>
    <t>2 02 03015 10 0000 151</t>
  </si>
  <si>
    <t>2 02 03024 10 0000 151</t>
  </si>
  <si>
    <t>1 13 02995 10 0000 130</t>
  </si>
  <si>
    <t>2 00 00000 00 0000 000</t>
  </si>
  <si>
    <t>2 07 05000 10 0000 180</t>
  </si>
  <si>
    <t>2 19 05000 10 0000 151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</si>
  <si>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</si>
  <si>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</si>
  <si>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Сумма</t>
  </si>
  <si>
    <t>Изменение остатков средств на счетах по учету средств бюджета</t>
  </si>
  <si>
    <t>992 01 05 02 01 10 0000 510</t>
  </si>
  <si>
    <t>№</t>
  </si>
  <si>
    <t>Наименование программы</t>
  </si>
  <si>
    <t xml:space="preserve">Фактическое исполнение </t>
  </si>
  <si>
    <t>Фактическое исполнение</t>
  </si>
  <si>
    <t>Код бюджетной классификации Российской Федерации</t>
  </si>
  <si>
    <t>Наименование главного администратора доходов и источников финансирования дефицита местного бюджета</t>
  </si>
  <si>
    <t>Увеличение прочих остатков денежных средств бюджетов</t>
  </si>
  <si>
    <t>Приложение № 4</t>
  </si>
  <si>
    <t>1 00 00000 00 0000 000</t>
  </si>
  <si>
    <t>1 11 05035 10 0000 120</t>
  </si>
  <si>
    <t>2 18 05010 10 0000 151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</si>
  <si>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</si>
  <si>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  бюджета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</si>
  <si>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</si>
  <si>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</si>
  <si>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</si>
  <si>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</si>
  <si>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</t>
  </si>
  <si>
    <t>Иные закупки товаров, работ и услуг для обеспечения муниципальных нужд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</si>
  <si>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</si>
  <si>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</si>
  <si>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Иные расходы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</si>
  <si>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</si>
  <si>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</si>
  <si>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</si>
  <si>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</si>
  <si>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Субсидии бюджетным учреждениям</t>
  </si>
  <si>
    <t>Наименование  доходов</t>
  </si>
  <si>
    <t>Годовое бюджетное назначение, тыс. руб.</t>
  </si>
  <si>
    <t>Фактическое исполнение, тыс. руб.</t>
  </si>
  <si>
    <t>НАЛОГОВЫЕ И НЕНАЛОГОВЫЕ ДОХОДЫ</t>
  </si>
  <si>
    <t>1 01 00000 00 0000 000</t>
  </si>
  <si>
    <t>Налоги на прибыль, доходы</t>
  </si>
  <si>
    <t xml:space="preserve">1 01 02000 01 0000 110          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</si>
  <si>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</si>
  <si>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</si>
  <si>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</si>
  <si>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</si>
  <si>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</si>
  <si>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на доходы физических лиц с доходов, полученных физическими лицами в соответствии со статьей 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</si>
  <si>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</si>
  <si>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</si>
  <si>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</si>
  <si>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</si>
  <si>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</si>
  <si>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топлево,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</si>
  <si>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</si>
  <si>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</si>
  <si>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</si>
  <si>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</si>
  <si>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</si>
  <si>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бензхин,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</si>
  <si>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</si>
  <si>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</si>
  <si>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1 05 03000 00 0000 110 </t>
  </si>
  <si>
    <t xml:space="preserve">Единый сельскохозяйственный налог </t>
  </si>
  <si>
    <t xml:space="preserve">1 05 03010 01 0000 110 </t>
  </si>
  <si>
    <t>1 06 00000 00 0000 000</t>
  </si>
  <si>
    <t>Налоги на имущество</t>
  </si>
  <si>
    <t xml:space="preserve">1 06 01000 00 0000 110      </t>
  </si>
  <si>
    <t xml:space="preserve">Налог на имущество физических лиц </t>
  </si>
  <si>
    <t xml:space="preserve">1 06 01030 10 0000 110      </t>
  </si>
  <si>
    <t xml:space="preserve">Налог на имущество физических лиц, взимаемый по ставкам, применяемым  к объектам налогообложения, расположенным в границах сельских поселений   </t>
  </si>
  <si>
    <t>106 06000 00 0000 110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</si>
  <si>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</si>
  <si>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</si>
  <si>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</si>
  <si>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</si>
  <si>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</si>
  <si>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</si>
  <si>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</si>
  <si>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</si>
  <si>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</si>
  <si>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</si>
  <si>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</si>
  <si>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</si>
  <si>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</si>
  <si>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</si>
  <si>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1 13 02000 00 0000 00</t>
  </si>
  <si>
    <t>Доходы от компенсации затрат государству</t>
  </si>
  <si>
    <t>1 13 02990 00 0000 130</t>
  </si>
  <si>
    <t xml:space="preserve">Прочие  доходы  от  компенсации затрат государства                       </t>
  </si>
  <si>
    <t xml:space="preserve">Прочие  доходы  от  компенсации затрат бюджетов поселений                      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</si>
  <si>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</si>
  <si>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</si>
  <si>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</si>
  <si>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</si>
  <si>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</si>
  <si>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</si>
  <si>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</si>
  <si>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</si>
  <si>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</si>
  <si>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2 02 03024 00 0000 151</t>
  </si>
  <si>
    <t>Субвенции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</si>
  <si>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</si>
  <si>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2 07 00000 00 0000 000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</si>
  <si>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</si>
  <si>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</si>
  <si>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2 07 05030 10 0000 180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</si>
  <si>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</si>
  <si>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</si>
  <si>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</si>
  <si>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</si>
  <si>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</si>
  <si>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 xml:space="preserve">Доходы бюджетов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</si>
  <si>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</si>
  <si>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</si>
  <si>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</si>
  <si>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 xml:space="preserve">сельского поселения </t>
  </si>
  <si>
    <t xml:space="preserve">Председатель Совета Вольненского 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</si>
  <si>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 227, 227.1 и 228 Налогового кодекса Российской Федерации</t>
  </si>
  <si>
    <t>Приложение № 1 к решению</t>
  </si>
  <si>
    <t xml:space="preserve">Совета Вольненского сельского поселения Успенского района </t>
  </si>
  <si>
    <t>Приложение № 2 к решению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</si>
  <si>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</si>
  <si>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</si>
  <si>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</si>
  <si>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0104</t>
  </si>
  <si>
    <t>0106</t>
  </si>
  <si>
    <t>Обеспечение деятельности финансовых, налоговых и таможенных органов и органов (финансово – бюджетного) надзора</t>
  </si>
  <si>
    <t>0113</t>
  </si>
  <si>
    <t>0200</t>
  </si>
  <si>
    <t>0203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</si>
  <si>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</si>
  <si>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</si>
  <si>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</si>
  <si>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</si>
  <si>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</si>
  <si>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 xml:space="preserve"> Национальная экономика</t>
  </si>
  <si>
    <t>0409</t>
  </si>
  <si>
    <t>0412</t>
  </si>
  <si>
    <t>Другие вопросы  в области национальной экономики</t>
  </si>
  <si>
    <t>0500</t>
  </si>
  <si>
    <t>0502</t>
  </si>
  <si>
    <t>0503</t>
  </si>
  <si>
    <t>0700</t>
  </si>
  <si>
    <t>0707</t>
  </si>
  <si>
    <t>0800</t>
  </si>
  <si>
    <t xml:space="preserve">Культура и кинематография </t>
  </si>
  <si>
    <t>0801</t>
  </si>
  <si>
    <t>Приложение № 3 к решению</t>
  </si>
  <si>
    <t>Перечень и коды
главных администраторов доходов местного бюджета, источников финансирования дефицита местного бюджета, закрепляемые за ними виды (подвиды) доходов местного бюджета и коды классификации  источников финансирования дефицита местного бюджета</t>
  </si>
  <si>
    <t xml:space="preserve">Совет Вольненского сельского поселения Успенского райолна </t>
  </si>
  <si>
    <t>Администрация Вольненского сельского поселения  Успенского района</t>
  </si>
  <si>
    <t>Обеспечение деятельности главы муниципального образования Вольненское сельское поселение Успенского района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</si>
  <si>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</si>
  <si>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Дорожное хозяйство</t>
  </si>
  <si>
    <t xml:space="preserve">Источники финансирования  дефицита (профицита) бюджетов – всего </t>
  </si>
  <si>
    <t>992 01 05 00 00 00 0000 000</t>
  </si>
  <si>
    <t>992 01 05 00 00 00 0000 500</t>
  </si>
  <si>
    <t xml:space="preserve">Увеличение остатков средств бюджетов  </t>
  </si>
  <si>
    <t>992 01 05 02 00 00 0000 500</t>
  </si>
  <si>
    <t>Увеличение прочих остатков средств бюджетов</t>
  </si>
  <si>
    <t>992 01 05 02 01 00 0000 510</t>
  </si>
  <si>
    <t>Увеличение прочих остатков денежных средств бюджетов поселений</t>
  </si>
  <si>
    <t>992 01 05 00 00 00 0000 600</t>
  </si>
  <si>
    <t>Уменьшение остатков средств бюджетов</t>
  </si>
  <si>
    <t>992 01 05 01 00 00 0000 600</t>
  </si>
  <si>
    <t>Уменьшение остатков финансовых резервов бюджетов</t>
  </si>
  <si>
    <t>992 01 05 01 01 00 0000 610</t>
  </si>
  <si>
    <t>Уменьшение остатков денежных средств финансовых резервов</t>
  </si>
  <si>
    <t>992 01 05 01 01 10 0000 610</t>
  </si>
  <si>
    <t>Уменьшение остатков денежных средств финансовых резервов бюджетов поселений</t>
  </si>
  <si>
    <t>Резервные фонды</t>
  </si>
  <si>
    <t>Приложение № 10  к решению</t>
  </si>
  <si>
    <t xml:space="preserve"> Совета Вольненского сельского поселения Успенского района </t>
  </si>
  <si>
    <t>Приложение № 5 к решению</t>
  </si>
  <si>
    <t>(тыс. рублей)</t>
  </si>
  <si>
    <t>Бюджетные кредиты, привлеченные в местный бюджет от других бюджетов бюджетной системы  Российской Федерации, всего</t>
  </si>
  <si>
    <t xml:space="preserve">      в том числе:</t>
  </si>
  <si>
    <t xml:space="preserve">      привлечение </t>
  </si>
  <si>
    <t>погашение основной суммы долга</t>
  </si>
  <si>
    <t>Приложение № 6 к решению</t>
  </si>
  <si>
    <t>п/п</t>
  </si>
  <si>
    <t>Направ</t>
  </si>
  <si>
    <t>ление</t>
  </si>
  <si>
    <t>(цель) гарантии</t>
  </si>
  <si>
    <t>рования</t>
  </si>
  <si>
    <t>Категории</t>
  </si>
  <si>
    <t>принци</t>
  </si>
  <si>
    <t>палов</t>
  </si>
  <si>
    <t>Общий</t>
  </si>
  <si>
    <t xml:space="preserve"> объем гарантий,</t>
  </si>
  <si>
    <t>тыс.</t>
  </si>
  <si>
    <t>рублей</t>
  </si>
  <si>
    <t>Условия предоставления</t>
  </si>
  <si>
    <t>гарантий</t>
  </si>
  <si>
    <t>наличие</t>
  </si>
  <si>
    <t xml:space="preserve"> права регрессного требования</t>
  </si>
  <si>
    <t>анализ</t>
  </si>
  <si>
    <t>финансового состояния принципала</t>
  </si>
  <si>
    <t>предоставление</t>
  </si>
  <si>
    <t>обеспечения</t>
  </si>
  <si>
    <t>исполнения</t>
  </si>
  <si>
    <t>обязательств</t>
  </si>
  <si>
    <t>принципала</t>
  </si>
  <si>
    <t>перед гарантом</t>
  </si>
  <si>
    <t>иные</t>
  </si>
  <si>
    <t>условия</t>
  </si>
  <si>
    <t xml:space="preserve">        </t>
  </si>
  <si>
    <t>Бюджетные ассигнования на исполнение муниципальных гарантий Вольненского сельского поселения Успенского района по возможным гарантийным случаям</t>
  </si>
  <si>
    <t>За счет источников финансирования дефицита местного бюджета</t>
  </si>
  <si>
    <t>Приложение № 7 к решению</t>
  </si>
  <si>
    <t>Объем, тыс. руб.</t>
  </si>
  <si>
    <t xml:space="preserve">Совета Вольненского сельского поселения  Успенского района </t>
  </si>
  <si>
    <t xml:space="preserve">к решению Совета Вольненского сельского поселения Успенского района </t>
  </si>
  <si>
    <t>Приложение № 8 к решению</t>
  </si>
  <si>
    <t xml:space="preserve">Муниципальные  программы поселения – всего </t>
  </si>
  <si>
    <t>Годовое бюджетное назначение</t>
  </si>
  <si>
    <t>Приложение № 9 к решению</t>
  </si>
  <si>
    <t>Всего</t>
  </si>
  <si>
    <t>Успенского района</t>
  </si>
  <si>
    <t>5.Численность муниципальных служащих органов местного  самоуправления – 6 шт. ед.</t>
  </si>
  <si>
    <t>6. Численность работников органов местного самоуправления –  3,5 шт. ед.</t>
  </si>
  <si>
    <t xml:space="preserve">В том числе: </t>
  </si>
  <si>
    <t>МБУ ВПБ – 3,0 шт. ед.</t>
  </si>
  <si>
    <t>В том числе:</t>
  </si>
  <si>
    <t>Приложение № 11</t>
  </si>
  <si>
    <t xml:space="preserve">к  решению Совета  Вольненского сельского поселения    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</si>
  <si>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</si>
  <si>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</si>
  <si>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</si>
  <si>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</si>
  <si>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</si>
  <si>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2 02 029999 10 0000151</t>
  </si>
  <si>
    <t>Дотации бюджетам сельских поселений на выравнивание бюджетной обеспеченности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</si>
  <si>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</si>
  <si>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</si>
  <si>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</si>
  <si>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сельских поселений или созданных ими учреждений  (за исключением имущества муниципальных бюджетных и автономных учреждений)</t>
  </si>
  <si>
    <t>Налог на имущество физических лиц, взымаемый по ставкам, применяемым к объектам налогообложения, расположенным в границах сельских поселений</t>
  </si>
  <si>
    <t>2 02 02999 100000 151</t>
  </si>
  <si>
    <t>2 02 02999 00 0000 151</t>
  </si>
  <si>
    <t>2 02 02000 00 0000 151</t>
  </si>
  <si>
    <t xml:space="preserve">Субвенции бюджетам бюджетной системы Российской Федерации </t>
  </si>
  <si>
    <t>2 02 03000 00 0000 151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</si>
  <si>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</si>
  <si>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</si>
  <si>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2 02 01000 00 0000 151</t>
  </si>
  <si>
    <t xml:space="preserve">Дотации бюджетам сельских поселений на выравнивание бюджетной обеспеченности </t>
  </si>
  <si>
    <t>1 16 00000 00 0000 000</t>
  </si>
  <si>
    <t>Штрафы, санкции, возмещение ущерба</t>
  </si>
  <si>
    <t>0111</t>
  </si>
  <si>
    <t>68 1 01 00005</t>
  </si>
  <si>
    <t>66 1 01 00005</t>
  </si>
  <si>
    <t>69 1 03 00005</t>
  </si>
  <si>
    <t>69 1 04 00005</t>
  </si>
  <si>
    <t>69 1 07 00005</t>
  </si>
  <si>
    <t>67 1 00 00005</t>
  </si>
  <si>
    <t>61 5 00 00005</t>
  </si>
  <si>
    <t>52 7 03 00005</t>
  </si>
  <si>
    <t>КЦСР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</si>
  <si>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</si>
  <si>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</si>
  <si>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</si>
  <si>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</si>
  <si>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50 0 00 00000</t>
  </si>
  <si>
    <t>50 1 00 00000</t>
  </si>
  <si>
    <t>50 1 00 00190</t>
  </si>
  <si>
    <t>52 0 00 00000</t>
  </si>
  <si>
    <t>52 1 00 00000</t>
  </si>
  <si>
    <t>Расходы на обеспечения функций муниципальных органов</t>
  </si>
  <si>
    <t>52 1 00 00190</t>
  </si>
  <si>
    <t>Осуществление отдельных полномочий Российской Федерации и государственных полномочий Краснодарского края</t>
  </si>
  <si>
    <t>52 2 00 00000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</si>
  <si>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</si>
  <si>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52 2 00 60190</t>
  </si>
  <si>
    <t>Обеспечение деятельности администрации  муниципальго образования</t>
  </si>
  <si>
    <t>Фтинансовое обеспечение непредвиденных расходов</t>
  </si>
  <si>
    <t>52 3 00 00000</t>
  </si>
  <si>
    <t>Резервный фонд администрации муниципального образования</t>
  </si>
  <si>
    <t>52 3 00 10490</t>
  </si>
  <si>
    <t>Резервные средства</t>
  </si>
  <si>
    <t>Обеспечение деятельности муниципальных учреждений</t>
  </si>
  <si>
    <t>52 5 00 00000</t>
  </si>
  <si>
    <t>52 5 00 00590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</si>
  <si>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</si>
  <si>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</si>
  <si>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</si>
  <si>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52 6 01 00000</t>
  </si>
  <si>
    <t>52 6 01 00001</t>
  </si>
  <si>
    <t>52 6 02 00000</t>
  </si>
  <si>
    <t>52 6 02 00001</t>
  </si>
  <si>
    <t xml:space="preserve">Прочие расходы муниципального образования </t>
  </si>
  <si>
    <t>52 7 00 00000</t>
  </si>
  <si>
    <t>Оплата членских взносов в СМО КК</t>
  </si>
  <si>
    <t>52 7 00 09970</t>
  </si>
  <si>
    <t>52 7 01 00000</t>
  </si>
  <si>
    <t>52 7 01 00590</t>
  </si>
  <si>
    <t>52 7 03 00000</t>
  </si>
  <si>
    <t>Реализация мероприятий программы</t>
  </si>
  <si>
    <t xml:space="preserve">Обеспечение деятельности администрации муниципального образования </t>
  </si>
  <si>
    <t>Осуществление первичного воинского учета на территориях, где отсутствуют военные комиссары</t>
  </si>
  <si>
    <t>52 2 00 51180</t>
  </si>
  <si>
    <t>Иные вопросы местного значения</t>
  </si>
  <si>
    <t>69 0 00 00000</t>
  </si>
  <si>
    <t>Оказание поддержки гражданам и их объединениям, учавствующим в охране общественного порядка, создание условий для деятельности народных дружин</t>
  </si>
  <si>
    <t>68 0 00 00000</t>
  </si>
  <si>
    <t>68 1 00 00000</t>
  </si>
  <si>
    <t xml:space="preserve">Компенсационные выплаты руководителю комиссии по охране правопорядка и  членам комиссии по охране правопорядка </t>
  </si>
  <si>
    <t>68 1 01 00000</t>
  </si>
  <si>
    <t>53 0 00 00000</t>
  </si>
  <si>
    <t>53 2 00 00000</t>
  </si>
  <si>
    <t>53 2 00 15430</t>
  </si>
  <si>
    <t>Другие вопросы в области национальной экономики</t>
  </si>
  <si>
    <t>Обеспечение деятельности администраци муниципального образования</t>
  </si>
  <si>
    <t>52 7 02 00000</t>
  </si>
  <si>
    <t>52 7 02 00590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</si>
  <si>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</si>
  <si>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66 0 00 00000</t>
  </si>
  <si>
    <t xml:space="preserve">Развитие субъектов малого и среднего предпринимательства в Вольненском сельском поселении Успенского района </t>
  </si>
  <si>
    <t>66 1 00 00000</t>
  </si>
  <si>
    <t>66 1 01 00000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</si>
  <si>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</si>
  <si>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</si>
  <si>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Муниципальная  программа «Газификация Вольненского сельского поселения Успенского района» на 2016 год</t>
  </si>
  <si>
    <t>69 1 03 00000</t>
  </si>
  <si>
    <t>Муниципальная  программа «Развитие водоснабжения Вольненского сельского поселения Успенского района» на 2016 год</t>
  </si>
  <si>
    <t>69 1 04 00000</t>
  </si>
  <si>
    <t>69 1 07 00000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</si>
  <si>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</si>
  <si>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64 0 00 00000</t>
  </si>
  <si>
    <t>Освещение улиц</t>
  </si>
  <si>
    <t>64 1 00 00000</t>
  </si>
  <si>
    <t>64 1 01 00000</t>
  </si>
  <si>
    <t>Решение вопросов местного значения</t>
  </si>
  <si>
    <t>64 1 01 00002</t>
  </si>
  <si>
    <t>64 1 02 00000</t>
  </si>
  <si>
    <t>64 1 02 00002</t>
  </si>
  <si>
    <t>64 5 00 00000</t>
  </si>
  <si>
    <t>64 5 00 00002</t>
  </si>
  <si>
    <t>Организация сбора и вывоза бытовых отходов и мусора</t>
  </si>
  <si>
    <t>69 В 00 00000</t>
  </si>
  <si>
    <t>Решение иных вопросов местного значения</t>
  </si>
  <si>
    <t>69 В 00 00003</t>
  </si>
  <si>
    <t>Организация и осуществление мероприятий по работе с детьми и молодежью в поселении</t>
  </si>
  <si>
    <t>67 0 00 00000</t>
  </si>
  <si>
    <t>67 1 00 00000</t>
  </si>
  <si>
    <t>Создание условий для организации досуга и обеспечения жителей поселения услугами организаций культуры</t>
  </si>
  <si>
    <t>61 0 00 00000</t>
  </si>
  <si>
    <t>Совершенствование деятельности учреждений культуры по предоставлению муниципальных услуг</t>
  </si>
  <si>
    <t>61 1 00 00000</t>
  </si>
  <si>
    <t>61 1 01 00000</t>
  </si>
  <si>
    <t>Расходы на обеспечение деятельности (оказание услуг) государственных учреждений</t>
  </si>
  <si>
    <t>61 1 01 00590</t>
  </si>
  <si>
    <t>61 1 02 00000</t>
  </si>
  <si>
    <t>61 1 02 00590</t>
  </si>
  <si>
    <t>61 2 00 00000</t>
  </si>
  <si>
    <t>61 2 01 00000</t>
  </si>
  <si>
    <t>Поэтапное повышение уровня средней заработной платы работников муниципальных учреждений в сфере культуры до средней заработной платы по Краснодарскому краю</t>
  </si>
  <si>
    <t>61 2 01 60120</t>
  </si>
  <si>
    <t>61 5 00 00000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</si>
  <si>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</si>
  <si>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62 0 00 00000</t>
  </si>
  <si>
    <t>Организация проведения спортивных мероприятий</t>
  </si>
  <si>
    <t>62 1 00 00000</t>
  </si>
  <si>
    <t>62 1 00 00002</t>
  </si>
  <si>
    <t>Объем межбюджетных трансфертов, предоставляемых другим бюджетам бюджетной системы Российской Федерации в 2016 году</t>
  </si>
  <si>
    <t>МКУ ВПЦБ – 5,5 шт. ед.</t>
  </si>
  <si>
    <t xml:space="preserve">Исполняющий обязанности главы </t>
  </si>
  <si>
    <t xml:space="preserve">Вольненского сельского поселения </t>
  </si>
  <si>
    <t>Успенского  района                                                                                         А.И. Качура</t>
  </si>
  <si>
    <t>1 14 02053 10 0000 440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</si>
  <si>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запасовпо указанному имуществу </t>
  </si>
  <si>
    <t>2 02 25519 10 0000 151</t>
  </si>
  <si>
    <t>Субсидии бюджетам сельских поселений на поддержку отрасли культуры</t>
  </si>
  <si>
    <t xml:space="preserve">Объем поступлений доходов в местный бюджет  по кодам видов (подвидов) доходов и классификации операций сектора государственного управления, относящихся к доходам бюджетов, в 2017 году </t>
  </si>
  <si>
    <t>1 14 00000 00 0000 000</t>
  </si>
  <si>
    <t>1 14 02000 00 0000 000</t>
  </si>
  <si>
    <t>1 14 02050 10 0000 440</t>
  </si>
  <si>
    <t>Доходы от продажи материальных и нематериальных актиов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</si>
  <si>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</si>
  <si>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1 16 9000 00 0000 140</t>
  </si>
  <si>
    <t>Прочие поступления от денежных взысканий (штрафов) и иных сумм возмещения ущерба</t>
  </si>
  <si>
    <t>1 16 90050 10 0000 140</t>
  </si>
  <si>
    <t>Прочие поступления от денежных взысканий (штрафов) и иных сумм возмещения ущерба, перечисляемые в бюджеты сельских поселений</t>
  </si>
  <si>
    <t>2 02 25519 00 0000 151</t>
  </si>
  <si>
    <t>Субсидии бюджетам на поддержку отрасли культуры</t>
  </si>
  <si>
    <t>Распределение бюджетных ассигнований по  разделам и подразделам  классификации расходов бюджета в 2017 году</t>
  </si>
  <si>
    <t>0310</t>
  </si>
  <si>
    <t>Обеспечение пожарной безопасности</t>
  </si>
  <si>
    <t>Источники  финансирования дефицита бюджета по кодам классификации источников дефицитов бюджета в 2017 году</t>
  </si>
  <si>
    <t xml:space="preserve">Программа
муниципальных  внутренних заимствований
Вольненского сельского поселения Успенского района  в 2017 году
</t>
  </si>
  <si>
    <t xml:space="preserve"> Программа муниципальных гарантий Вольненского сельского поселения Успенского района в валюте Российской Федерации за 2017  год</t>
  </si>
  <si>
    <t>Раздел 2.  Общий объем бюджетных ассигнований, предусмотренных на исполнение муниципальных гарантий  Вольненского сельского поселения Успенского района по возможным гарантийным случаям, в 2017 году</t>
  </si>
  <si>
    <t xml:space="preserve">Перечень муниципальных программ Вольненского сельского поселения 
Успенского района предусмотренных к финансированию
из местного бюджета в 2017 году
</t>
  </si>
  <si>
    <t>Раздел 1. Перечень подлежащих предоставлению муниципальных гарантий Вольненского  сельского поселения Успенского района в 2017 году</t>
  </si>
  <si>
    <t>Муниципальная  программа «Укрепление правопорядка и усиление борьбы с преступностью на территории Вольненского сельского поселения Успенского района» на 2017 год</t>
  </si>
  <si>
    <t>Муниципальная программа развития субъектов малого и среднего предпринимательства в Вольненском сельском поселении Успенского района на 2017 год</t>
  </si>
  <si>
    <t xml:space="preserve">Муниципальная программа «Газификация Вольненского сельского поселения Успенского района» на 2017 год </t>
  </si>
  <si>
    <t xml:space="preserve">Муниципальная программа «Развитие водоснабжения Вольненского сельского поселения Успенского района» на 2017 год </t>
  </si>
  <si>
    <t>Муниципальная программа  антикризисных мер в жилищно – коммунальном хозяйстве Вольненского сельского поселения Успенского района на 2017год</t>
  </si>
  <si>
    <t>Муниципальная программа  «Молодёжь Вольненского сельского поселения Успенского района» на 2017 год</t>
  </si>
  <si>
    <t>Муниципальная программа «Развитие культуры в  Вольненском сельском поселении Успенского района» на 2017 год</t>
  </si>
  <si>
    <t>Муниципальная программа по реализации развития территориального общественного самоуправления  в Вольненского сельского поселения Успенского района на 2017 год</t>
  </si>
  <si>
    <t>61 2 01 S0120</t>
  </si>
  <si>
    <t>61 2 01 S0120                  61 2 02 S0120                61 2 01 60120                   61 2 02 60120</t>
  </si>
  <si>
    <t>Отчет об использовании средств резервного фонда Успенского сельского поселения Успенского района в 2017 году</t>
  </si>
  <si>
    <t>Информация об исполнении бюджета Вольненского сельского поселения Успенского района, о численности муниципальных служащих органов местного самоуправления, работников муниципальных учреждений  и затрат на их денежное содержание  за  2017 год</t>
  </si>
  <si>
    <t>1 .Общий объём доходов в сумме –19553,8 тыс. руб.;</t>
  </si>
  <si>
    <t>2. Общий объём расходов в сумме – 20698,8 тыс. руб.;</t>
  </si>
  <si>
    <t>3. Дефицит местного бюджета в сумме – 1145 тыс. руб.;</t>
  </si>
  <si>
    <t>4. Остаток средств резервного фонда – 40,0 тыс. руб.</t>
  </si>
  <si>
    <t>МБУ Марьинский СДК – 16,5 шт. ед.</t>
  </si>
  <si>
    <t>7. Численность работников муниципальных учреждений – 25,0 шт. ед.</t>
  </si>
  <si>
    <t>Затраты на денежное содержание работников органов местного самоуправления – 400,1 тыс. руб.</t>
  </si>
  <si>
    <t>Затраты  на  денежное содержание  муниципальных  служащих  –  2149,1 тыс. руб.</t>
  </si>
  <si>
    <t>Затраты на денежное содержание работников муниципальных учреждений – 6127,3 тыс. руб.</t>
  </si>
  <si>
    <t>МКУ ВПЦБ – 1535,2 тыс. руб.</t>
  </si>
  <si>
    <t>МБУ ВПБ – 1096,6 тыс. руб.</t>
  </si>
  <si>
    <t>МБУ Марьинский СДК – 3495,5 тыс. руб.</t>
  </si>
  <si>
    <t>Вед омс тво</t>
  </si>
  <si>
    <t>КВР</t>
  </si>
  <si>
    <t>Управление государственным и муниципальным имуществом, связанное с оценкой недвижимости, признинием прав и регулированием отношений по государственной муиципальной собственности</t>
  </si>
  <si>
    <t>Обеспечение первичных мер пожарной безопасности в границах населенных пунктов поселения</t>
  </si>
  <si>
    <t>59 0 00 00000</t>
  </si>
  <si>
    <t>Мероприятия по пожарной безопасности</t>
  </si>
  <si>
    <t>59 0 00 10280</t>
  </si>
  <si>
    <t>Муниципальная программа "Укрепление правопорядка и усиление борьбы с преступностью на территории Вольненского сельского поселения Успенского района на 2017 год"</t>
  </si>
  <si>
    <t>Муниципальная программа развития субъектов малого и среднего предпринимательствав Вольненском сельском поселении Успенского района  на 2017 год</t>
  </si>
  <si>
    <t>Муниципальная  программа антикризисных мер в жилищно – коммунальном хозяйстве Вольненского сельского поселения Успенского района на 2017 год</t>
  </si>
  <si>
    <t>Развитие и реконструкция (ремонт) систем наружного освещения населенных пунктов</t>
  </si>
  <si>
    <t>Обеспечеие поэтапного повышения уровня средней заработной платы работников муниципальных учреждений культуры, искусства и кинематографии</t>
  </si>
  <si>
    <t>Осуществление ежемесячных денежных выплат стимулирующего характера работникам муниципальных учреждений культуры, искусства и кинематографии, имеющих право на их получение</t>
  </si>
  <si>
    <t>61 2 02 00000</t>
  </si>
  <si>
    <t>61 2 02 60120</t>
  </si>
  <si>
    <t>61 2 02 S0120</t>
  </si>
  <si>
    <t>Трудоустройство незанятого населения</t>
  </si>
  <si>
    <t>Распределение бюджетных ассигнований по разделам и подразделам, 
целевым статьям и видам расходов в ведомственной структуре расходов бюджета в 2017 году</t>
  </si>
  <si>
    <t>61 2 03 00000</t>
  </si>
  <si>
    <t>61 2 04 00000</t>
  </si>
  <si>
    <t>Выплата денежного поощрения лучшим муниципальным учреждениям культуры Краснодарского края, находящимся на территории сельских поселений</t>
  </si>
  <si>
    <t>Поддержка отрасли культура</t>
  </si>
  <si>
    <t>61 2 03 L5190</t>
  </si>
  <si>
    <t>61 2 03 R5190</t>
  </si>
  <si>
    <t>61 2 04 L5190</t>
  </si>
  <si>
    <t>61 2 04 R5190</t>
  </si>
  <si>
    <t>Успенского района                                                                                          Т.Ю. Бондаренко</t>
  </si>
  <si>
    <t>Успенского района                                                                                         Т.Ю. Бондаренко</t>
  </si>
  <si>
    <t>Успенского района                                                                             Т.Ю. Бондаренко</t>
  </si>
  <si>
    <t>от 24 мая 2018г. №201</t>
  </si>
  <si>
    <t xml:space="preserve">Д.А. Федотов                       </t>
  </si>
  <si>
    <t>от 24 мая 2018 г. №201</t>
  </si>
  <si>
    <t>Успенского  района                                                                                         Д.А. Федотов</t>
  </si>
  <si>
    <t>от 24 мая 2018 г. № 201</t>
  </si>
  <si>
    <r>
      <t>от</t>
    </r>
    <r>
      <rPr>
        <sz val="14"/>
        <rFont val="Times New Roman"/>
        <family val="1"/>
        <charset val="204"/>
      </rPr>
      <t xml:space="preserve"> 24 мая </t>
    </r>
    <r>
      <rPr>
        <sz val="12"/>
        <rFont val="Times New Roman"/>
        <family val="1"/>
        <charset val="204"/>
      </rPr>
      <t>2018г. № 201</t>
    </r>
  </si>
  <si>
    <t>от 24 мая 2018г. № 201</t>
  </si>
  <si>
    <t>Успенского  района                                                                                        Д.А. Федотов</t>
  </si>
  <si>
    <t>от 24 мая 2018 года № 201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</si>
</sst>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3">
    <xf numFmtId="0" fontId="0" fillId="0" borderId="0" xfId="0"/>
    <xf numFmtId="49" fontId="3" fillId="0" borderId="0" xfId="2" applyNumberFormat="1" applyFont="1"/>
    <xf numFmtId="0" fontId="3" fillId="0" borderId="0" xfId="2" applyFont="1" applyAlignment="1" applyProtection="1"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3" fillId="0" borderId="0" xfId="2" applyNumberFormat="1" applyFont="1" applyFill="1" applyAlignment="1" applyProtection="1">
      <protection hidden="1"/>
    </xf>
    <xf numFmtId="0" fontId="3" fillId="0" borderId="0" xfId="2" applyFont="1"/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/>
    <xf numFmtId="0" fontId="3" fillId="0" borderId="0" xfId="2" applyFont="1" applyAlignment="1" applyProtection="1">
      <alignment horizontal="right" vertical="center" wrapText="1"/>
      <protection hidden="1"/>
    </xf>
    <xf numFmtId="164" fontId="0" fillId="0" borderId="0" xfId="0" applyNumberFormat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64" fontId="3" fillId="0" borderId="0" xfId="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5" fillId="0" borderId="5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164" fontId="6" fillId="0" borderId="0" xfId="0" applyNumberFormat="1" applyFont="1"/>
    <xf numFmtId="164" fontId="6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49" fontId="6" fillId="0" borderId="0" xfId="2" applyNumberFormat="1" applyFont="1" applyFill="1"/>
    <xf numFmtId="0" fontId="6" fillId="0" borderId="0" xfId="2" applyFont="1" applyAlignment="1" applyProtection="1">
      <alignment horizontal="right" vertical="center" wrapText="1"/>
      <protection hidden="1"/>
    </xf>
    <xf numFmtId="0" fontId="6" fillId="0" borderId="0" xfId="2" applyFont="1" applyAlignment="1" applyProtection="1">
      <alignment vertic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0" fontId="18" fillId="0" borderId="0" xfId="0" applyFont="1"/>
    <xf numFmtId="0" fontId="19" fillId="0" borderId="0" xfId="0" applyFont="1"/>
    <xf numFmtId="0" fontId="16" fillId="0" borderId="5" xfId="0" applyFont="1" applyBorder="1" applyAlignment="1">
      <alignment wrapText="1"/>
    </xf>
    <xf numFmtId="164" fontId="16" fillId="0" borderId="4" xfId="0" applyNumberFormat="1" applyFont="1" applyBorder="1" applyAlignment="1">
      <alignment horizontal="center" wrapText="1"/>
    </xf>
    <xf numFmtId="2" fontId="16" fillId="0" borderId="4" xfId="0" applyNumberFormat="1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164" fontId="17" fillId="0" borderId="4" xfId="0" applyNumberFormat="1" applyFont="1" applyBorder="1" applyAlignment="1">
      <alignment horizontal="center" wrapText="1"/>
    </xf>
    <xf numFmtId="2" fontId="17" fillId="0" borderId="4" xfId="0" applyNumberFormat="1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164" fontId="15" fillId="0" borderId="4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5" fillId="0" borderId="5" xfId="0" applyFont="1" applyBorder="1"/>
    <xf numFmtId="164" fontId="15" fillId="0" borderId="0" xfId="0" applyNumberFormat="1" applyFont="1"/>
    <xf numFmtId="2" fontId="15" fillId="0" borderId="0" xfId="0" applyNumberFormat="1" applyFont="1"/>
    <xf numFmtId="0" fontId="15" fillId="0" borderId="4" xfId="1" applyFont="1" applyBorder="1" applyAlignment="1" applyProtection="1">
      <alignment vertical="top" wrapText="1"/>
    </xf>
    <xf numFmtId="0" fontId="18" fillId="0" borderId="6" xfId="0" applyFont="1" applyBorder="1" applyAlignment="1">
      <alignment vertical="top" wrapText="1"/>
    </xf>
    <xf numFmtId="49" fontId="18" fillId="0" borderId="7" xfId="0" applyNumberFormat="1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2" fontId="20" fillId="0" borderId="7" xfId="0" applyNumberFormat="1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9" fontId="21" fillId="0" borderId="4" xfId="0" applyNumberFormat="1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164" fontId="21" fillId="0" borderId="4" xfId="0" applyNumberFormat="1" applyFont="1" applyBorder="1" applyAlignment="1">
      <alignment horizontal="center" wrapText="1"/>
    </xf>
    <xf numFmtId="2" fontId="21" fillId="0" borderId="4" xfId="0" applyNumberFormat="1" applyFont="1" applyBorder="1" applyAlignment="1">
      <alignment horizontal="center" wrapText="1"/>
    </xf>
    <xf numFmtId="0" fontId="18" fillId="0" borderId="4" xfId="0" applyFont="1" applyBorder="1" applyAlignment="1">
      <alignment vertical="top" wrapText="1"/>
    </xf>
    <xf numFmtId="164" fontId="18" fillId="0" borderId="4" xfId="0" applyNumberFormat="1" applyFont="1" applyBorder="1" applyAlignment="1">
      <alignment horizontal="center" wrapText="1"/>
    </xf>
    <xf numFmtId="2" fontId="18" fillId="0" borderId="4" xfId="0" applyNumberFormat="1" applyFont="1" applyBorder="1" applyAlignment="1">
      <alignment horizontal="center" wrapText="1"/>
    </xf>
    <xf numFmtId="0" fontId="18" fillId="0" borderId="4" xfId="0" applyFont="1" applyBorder="1" applyAlignment="1">
      <alignment wrapText="1"/>
    </xf>
    <xf numFmtId="0" fontId="3" fillId="0" borderId="0" xfId="2" applyFont="1" applyAlignment="1" applyProtection="1">
      <alignment wrapText="1"/>
      <protection hidden="1"/>
    </xf>
    <xf numFmtId="0" fontId="3" fillId="0" borderId="0" xfId="2" applyNumberFormat="1" applyFont="1" applyFill="1" applyAlignment="1" applyProtection="1">
      <alignment wrapText="1"/>
      <protection hidden="1"/>
    </xf>
    <xf numFmtId="0" fontId="3" fillId="0" borderId="0" xfId="2" applyFont="1" applyAlignment="1">
      <alignment wrapText="1"/>
    </xf>
    <xf numFmtId="0" fontId="18" fillId="0" borderId="3" xfId="0" applyNumberFormat="1" applyFont="1" applyBorder="1" applyAlignment="1">
      <alignment horizontal="right" vertical="center"/>
    </xf>
    <xf numFmtId="2" fontId="18" fillId="0" borderId="3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8" xfId="0" applyFont="1" applyBorder="1" applyAlignment="1">
      <alignment vertical="top" wrapText="1"/>
    </xf>
    <xf numFmtId="0" fontId="18" fillId="0" borderId="4" xfId="0" applyFont="1" applyBorder="1"/>
    <xf numFmtId="0" fontId="18" fillId="0" borderId="4" xfId="0" applyFont="1" applyBorder="1" applyAlignment="1">
      <alignment horizontal="center" wrapText="1"/>
    </xf>
    <xf numFmtId="0" fontId="18" fillId="0" borderId="9" xfId="0" applyFont="1" applyBorder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2" fontId="13" fillId="0" borderId="3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2" fontId="13" fillId="0" borderId="20" xfId="0" applyNumberFormat="1" applyFont="1" applyBorder="1" applyAlignment="1">
      <alignment horizontal="center" wrapText="1"/>
    </xf>
    <xf numFmtId="2" fontId="13" fillId="0" borderId="2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0" fillId="0" borderId="5" xfId="0" applyBorder="1" applyAlignment="1">
      <alignment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justify" vertical="top" wrapText="1"/>
    </xf>
    <xf numFmtId="0" fontId="18" fillId="0" borderId="0" xfId="0" applyFont="1" applyAlignment="1">
      <alignment horizontal="left" indent="12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23" fillId="0" borderId="0" xfId="0" applyFont="1"/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24" fillId="0" borderId="0" xfId="0" applyFont="1"/>
    <xf numFmtId="0" fontId="3" fillId="0" borderId="0" xfId="2" applyFont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0" fontId="18" fillId="0" borderId="0" xfId="0" applyFont="1" applyAlignment="1">
      <alignment wrapText="1"/>
    </xf>
    <xf numFmtId="49" fontId="7" fillId="0" borderId="0" xfId="2" applyNumberFormat="1" applyFont="1" applyFill="1" applyAlignment="1">
      <alignment wrapText="1"/>
    </xf>
    <xf numFmtId="0" fontId="18" fillId="0" borderId="5" xfId="0" applyFont="1" applyBorder="1" applyAlignment="1">
      <alignment horizontal="center"/>
    </xf>
    <xf numFmtId="0" fontId="18" fillId="0" borderId="3" xfId="0" applyFont="1" applyBorder="1"/>
    <xf numFmtId="2" fontId="18" fillId="0" borderId="3" xfId="0" applyNumberFormat="1" applyFont="1" applyBorder="1"/>
    <xf numFmtId="0" fontId="13" fillId="0" borderId="13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164" fontId="18" fillId="0" borderId="3" xfId="0" applyNumberFormat="1" applyFont="1" applyBorder="1" applyAlignment="1">
      <alignment vertical="top" wrapText="1"/>
    </xf>
    <xf numFmtId="2" fontId="18" fillId="0" borderId="3" xfId="0" applyNumberFormat="1" applyFont="1" applyBorder="1" applyAlignment="1">
      <alignment vertical="top" wrapText="1"/>
    </xf>
    <xf numFmtId="0" fontId="13" fillId="0" borderId="0" xfId="0" applyFont="1" applyAlignment="1">
      <alignment horizontal="left" indent="15"/>
    </xf>
    <xf numFmtId="0" fontId="21" fillId="0" borderId="5" xfId="0" applyFont="1" applyBorder="1" applyAlignment="1">
      <alignment vertical="top" wrapText="1"/>
    </xf>
    <xf numFmtId="164" fontId="16" fillId="0" borderId="4" xfId="0" applyNumberFormat="1" applyFont="1" applyBorder="1" applyAlignment="1">
      <alignment horizontal="center"/>
    </xf>
    <xf numFmtId="0" fontId="16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5" fillId="2" borderId="15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1" xfId="0" applyFont="1" applyBorder="1"/>
    <xf numFmtId="164" fontId="18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26" fillId="0" borderId="3" xfId="0" applyFont="1" applyBorder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25" fillId="0" borderId="21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49" fontId="25" fillId="0" borderId="22" xfId="0" applyNumberFormat="1" applyFont="1" applyBorder="1" applyAlignment="1">
      <alignment wrapText="1"/>
    </xf>
    <xf numFmtId="0" fontId="25" fillId="0" borderId="23" xfId="0" applyFont="1" applyBorder="1" applyAlignment="1">
      <alignment wrapText="1"/>
    </xf>
    <xf numFmtId="2" fontId="25" fillId="0" borderId="21" xfId="0" applyNumberFormat="1" applyFont="1" applyBorder="1" applyAlignment="1">
      <alignment horizontal="right" vertical="center" wrapText="1"/>
    </xf>
    <xf numFmtId="2" fontId="25" fillId="0" borderId="22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wrapText="1"/>
    </xf>
    <xf numFmtId="0" fontId="25" fillId="0" borderId="4" xfId="0" applyFont="1" applyBorder="1" applyAlignment="1">
      <alignment wrapText="1"/>
    </xf>
    <xf numFmtId="49" fontId="25" fillId="0" borderId="4" xfId="0" applyNumberFormat="1" applyFont="1" applyBorder="1" applyAlignment="1">
      <alignment wrapText="1"/>
    </xf>
    <xf numFmtId="0" fontId="25" fillId="0" borderId="9" xfId="0" applyFont="1" applyBorder="1" applyAlignment="1">
      <alignment wrapText="1"/>
    </xf>
    <xf numFmtId="2" fontId="25" fillId="0" borderId="14" xfId="0" applyNumberFormat="1" applyFont="1" applyBorder="1" applyAlignment="1">
      <alignment wrapText="1"/>
    </xf>
    <xf numFmtId="2" fontId="25" fillId="0" borderId="3" xfId="0" applyNumberFormat="1" applyFont="1" applyBorder="1" applyAlignment="1">
      <alignment wrapText="1"/>
    </xf>
    <xf numFmtId="0" fontId="25" fillId="2" borderId="4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8" xfId="0" applyFont="1" applyBorder="1" applyAlignment="1">
      <alignment wrapText="1"/>
    </xf>
    <xf numFmtId="49" fontId="26" fillId="0" borderId="8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49" fontId="25" fillId="0" borderId="3" xfId="0" applyNumberFormat="1" applyFont="1" applyBorder="1" applyAlignment="1">
      <alignment wrapText="1"/>
    </xf>
    <xf numFmtId="2" fontId="25" fillId="0" borderId="2" xfId="0" applyNumberFormat="1" applyFont="1" applyBorder="1" applyAlignment="1">
      <alignment wrapText="1"/>
    </xf>
    <xf numFmtId="0" fontId="25" fillId="0" borderId="8" xfId="0" applyFont="1" applyBorder="1" applyAlignment="1">
      <alignment wrapText="1"/>
    </xf>
    <xf numFmtId="49" fontId="25" fillId="0" borderId="8" xfId="0" applyNumberFormat="1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2" borderId="6" xfId="0" applyFont="1" applyFill="1" applyBorder="1" applyAlignment="1">
      <alignment wrapText="1"/>
    </xf>
    <xf numFmtId="49" fontId="25" fillId="2" borderId="7" xfId="0" applyNumberFormat="1" applyFont="1" applyFill="1" applyBorder="1" applyAlignment="1">
      <alignment wrapText="1"/>
    </xf>
    <xf numFmtId="0" fontId="25" fillId="2" borderId="7" xfId="0" applyFont="1" applyFill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" borderId="5" xfId="0" applyFont="1" applyFill="1" applyBorder="1" applyAlignment="1">
      <alignment wrapText="1"/>
    </xf>
    <xf numFmtId="49" fontId="25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26" fillId="0" borderId="5" xfId="0" applyFont="1" applyBorder="1" applyAlignment="1">
      <alignment wrapText="1"/>
    </xf>
    <xf numFmtId="0" fontId="26" fillId="0" borderId="4" xfId="0" applyFont="1" applyBorder="1" applyAlignment="1">
      <alignment wrapText="1"/>
    </xf>
    <xf numFmtId="49" fontId="26" fillId="0" borderId="4" xfId="0" applyNumberFormat="1" applyFont="1" applyBorder="1" applyAlignment="1">
      <alignment wrapText="1"/>
    </xf>
    <xf numFmtId="0" fontId="26" fillId="0" borderId="9" xfId="0" applyFont="1" applyBorder="1" applyAlignment="1">
      <alignment wrapText="1"/>
    </xf>
    <xf numFmtId="2" fontId="26" fillId="0" borderId="14" xfId="0" applyNumberFormat="1" applyFont="1" applyBorder="1" applyAlignment="1">
      <alignment wrapText="1"/>
    </xf>
    <xf numFmtId="2" fontId="26" fillId="0" borderId="3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2" borderId="8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2" borderId="12" xfId="0" applyFont="1" applyFill="1" applyBorder="1" applyAlignment="1">
      <alignment wrapText="1"/>
    </xf>
    <xf numFmtId="2" fontId="25" fillId="0" borderId="16" xfId="0" applyNumberFormat="1" applyFont="1" applyBorder="1" applyAlignment="1">
      <alignment wrapText="1"/>
    </xf>
    <xf numFmtId="49" fontId="26" fillId="0" borderId="3" xfId="0" applyNumberFormat="1" applyFont="1" applyBorder="1" applyAlignment="1">
      <alignment wrapText="1"/>
    </xf>
    <xf numFmtId="2" fontId="26" fillId="0" borderId="2" xfId="0" applyNumberFormat="1" applyFont="1" applyBorder="1" applyAlignment="1">
      <alignment wrapText="1"/>
    </xf>
    <xf numFmtId="0" fontId="25" fillId="0" borderId="6" xfId="0" applyFont="1" applyBorder="1" applyAlignment="1">
      <alignment wrapText="1"/>
    </xf>
    <xf numFmtId="49" fontId="25" fillId="0" borderId="7" xfId="0" applyNumberFormat="1" applyFont="1" applyBorder="1" applyAlignment="1">
      <alignment wrapText="1"/>
    </xf>
    <xf numFmtId="2" fontId="25" fillId="0" borderId="17" xfId="0" applyNumberFormat="1" applyFont="1" applyBorder="1" applyAlignment="1">
      <alignment wrapText="1"/>
    </xf>
    <xf numFmtId="2" fontId="25" fillId="0" borderId="9" xfId="0" applyNumberFormat="1" applyFont="1" applyBorder="1" applyAlignment="1">
      <alignment wrapText="1"/>
    </xf>
    <xf numFmtId="0" fontId="25" fillId="2" borderId="9" xfId="0" applyFont="1" applyFill="1" applyBorder="1" applyAlignment="1">
      <alignment wrapText="1"/>
    </xf>
    <xf numFmtId="49" fontId="25" fillId="2" borderId="8" xfId="0" applyNumberFormat="1" applyFont="1" applyFill="1" applyBorder="1" applyAlignment="1">
      <alignment wrapText="1"/>
    </xf>
    <xf numFmtId="49" fontId="25" fillId="2" borderId="12" xfId="0" applyNumberFormat="1" applyFont="1" applyFill="1" applyBorder="1" applyAlignment="1">
      <alignment wrapText="1"/>
    </xf>
    <xf numFmtId="2" fontId="25" fillId="0" borderId="0" xfId="0" applyNumberFormat="1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7" xfId="0" applyFont="1" applyBorder="1" applyAlignment="1">
      <alignment wrapText="1"/>
    </xf>
    <xf numFmtId="49" fontId="26" fillId="0" borderId="7" xfId="0" applyNumberFormat="1" applyFont="1" applyBorder="1" applyAlignment="1">
      <alignment wrapText="1"/>
    </xf>
    <xf numFmtId="0" fontId="25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25" fillId="2" borderId="0" xfId="0" applyFont="1" applyFill="1" applyAlignment="1">
      <alignment wrapText="1"/>
    </xf>
    <xf numFmtId="2" fontId="25" fillId="0" borderId="15" xfId="0" applyNumberFormat="1" applyFont="1" applyBorder="1" applyAlignment="1">
      <alignment wrapText="1"/>
    </xf>
    <xf numFmtId="0" fontId="25" fillId="2" borderId="5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2" fontId="26" fillId="0" borderId="16" xfId="0" applyNumberFormat="1" applyFont="1" applyBorder="1" applyAlignment="1">
      <alignment wrapText="1"/>
    </xf>
    <xf numFmtId="2" fontId="26" fillId="0" borderId="9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2" fontId="25" fillId="0" borderId="0" xfId="0" applyNumberFormat="1" applyFont="1" applyAlignment="1">
      <alignment wrapText="1"/>
    </xf>
    <xf numFmtId="0" fontId="6" fillId="0" borderId="0" xfId="2" applyFont="1" applyAlignment="1" applyProtection="1">
      <alignment horizontal="right" vertical="center" wrapText="1"/>
      <protection hidden="1"/>
    </xf>
    <xf numFmtId="0" fontId="6" fillId="0" borderId="1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justify" vertical="top" wrapText="1"/>
    </xf>
    <xf numFmtId="0" fontId="0" fillId="0" borderId="24" xfId="0" applyBorder="1"/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/>
    <xf numFmtId="0" fontId="6" fillId="0" borderId="7" xfId="0" applyFont="1" applyBorder="1"/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2" fontId="16" fillId="0" borderId="11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24" xfId="0" applyNumberFormat="1" applyFont="1" applyBorder="1" applyAlignment="1">
      <alignment horizontal="center" vertical="top" wrapText="1"/>
    </xf>
    <xf numFmtId="49" fontId="7" fillId="0" borderId="0" xfId="2" applyNumberFormat="1" applyFont="1" applyFill="1" applyAlignment="1">
      <alignment horizontal="center" vertical="center" wrapText="1"/>
    </xf>
    <xf numFmtId="2" fontId="15" fillId="0" borderId="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164" fontId="21" fillId="0" borderId="11" xfId="0" applyNumberFormat="1" applyFont="1" applyBorder="1" applyAlignment="1">
      <alignment horizontal="justify" vertical="top" wrapText="1"/>
    </xf>
    <xf numFmtId="164" fontId="21" fillId="0" borderId="10" xfId="0" applyNumberFormat="1" applyFont="1" applyBorder="1" applyAlignment="1">
      <alignment horizontal="justify" vertical="top" wrapText="1"/>
    </xf>
    <xf numFmtId="164" fontId="21" fillId="0" borderId="24" xfId="0" applyNumberFormat="1" applyFont="1" applyBorder="1" applyAlignment="1">
      <alignment horizontal="justify" vertical="top" wrapText="1"/>
    </xf>
    <xf numFmtId="0" fontId="6" fillId="0" borderId="0" xfId="2" applyFont="1" applyAlignment="1" applyProtection="1">
      <alignment horizontal="left" wrapText="1"/>
      <protection hidden="1"/>
    </xf>
    <xf numFmtId="0" fontId="13" fillId="0" borderId="0" xfId="0" applyFont="1" applyAlignment="1">
      <alignment horizontal="right" wrapText="1"/>
    </xf>
    <xf numFmtId="49" fontId="7" fillId="0" borderId="0" xfId="2" applyNumberFormat="1" applyFont="1" applyFill="1" applyBorder="1" applyAlignment="1">
      <alignment horizontal="center" wrapText="1"/>
    </xf>
    <xf numFmtId="0" fontId="3" fillId="0" borderId="0" xfId="2" applyFont="1" applyAlignment="1" applyProtection="1">
      <alignment horizontal="right" vertical="center" wrapText="1"/>
      <protection hidden="1"/>
    </xf>
    <xf numFmtId="49" fontId="7" fillId="0" borderId="0" xfId="2" applyNumberFormat="1" applyFont="1" applyFill="1" applyAlignment="1">
      <alignment horizontal="center" wrapText="1"/>
    </xf>
    <xf numFmtId="0" fontId="3" fillId="0" borderId="0" xfId="2" applyFont="1" applyAlignment="1" applyProtection="1">
      <alignment horizontal="left" vertical="center" wrapText="1"/>
      <protection hidden="1"/>
    </xf>
    <xf numFmtId="164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top" wrapText="1"/>
    </xf>
    <xf numFmtId="2" fontId="18" fillId="0" borderId="24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164" fontId="18" fillId="0" borderId="11" xfId="0" applyNumberFormat="1" applyFont="1" applyBorder="1" applyAlignment="1">
      <alignment horizontal="justify" vertical="top" wrapText="1"/>
    </xf>
    <xf numFmtId="164" fontId="18" fillId="0" borderId="10" xfId="0" applyNumberFormat="1" applyFont="1" applyBorder="1" applyAlignment="1">
      <alignment horizontal="justify" vertical="top" wrapText="1"/>
    </xf>
    <xf numFmtId="164" fontId="18" fillId="0" borderId="24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18" fillId="0" borderId="0" xfId="0" applyFont="1" applyAlignment="1">
      <alignment horizontal="right"/>
    </xf>
  </cellXfs>
  <cellStyles count="9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 4" xfId="6"/>
    <cellStyle name="Обычный 2 5" xfId="7"/>
    <cellStyle name="Обычный 2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garantf1://10800200.228/" TargetMode="External"/><Relationship Id="rId1" Type="http://schemas.openxmlformats.org/officeDocument/2006/relationships/hyperlink" Target="garantf1://10800200.227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opLeftCell="A28" workbookViewId="0">
      <selection activeCell="A38" sqref="A38:E38"/>
    </sheetView>
  </sheetViews>
  <sheetFormatPr defaultColWidth="9.109375" defaultRowHeight="14.4"/>
  <cols>
    <col min="1" max="1" width="12.109375" style="35" customWidth="1"/>
    <col min="2" max="2" width="11.6640625" style="36" customWidth="1"/>
    <col min="3" max="3" width="9.109375" style="36"/>
    <col min="4" max="4" width="43" style="38" customWidth="1"/>
    <col min="5" max="5" width="10.6640625" style="39" customWidth="1"/>
    <col min="6" max="16384" width="9.109375" style="37"/>
  </cols>
  <sheetData>
    <row r="1" spans="1:6" ht="15.75" customHeight="1">
      <c r="D1" s="225" t="s">
        <v>177</v>
      </c>
      <c r="E1" s="225"/>
      <c r="F1" s="34"/>
    </row>
    <row r="2" spans="1:6" ht="15.75" customHeight="1">
      <c r="D2" s="225" t="s">
        <v>178</v>
      </c>
      <c r="E2" s="225"/>
      <c r="F2" s="34"/>
    </row>
    <row r="3" spans="1:6" ht="15.6">
      <c r="D3" s="225" t="s">
        <v>508</v>
      </c>
      <c r="E3" s="225"/>
      <c r="F3" s="34"/>
    </row>
    <row r="4" spans="1:6">
      <c r="D4" s="141"/>
    </row>
    <row r="5" spans="1:6" ht="123" customHeight="1">
      <c r="A5" s="234" t="s">
        <v>207</v>
      </c>
      <c r="B5" s="234"/>
      <c r="C5" s="234"/>
      <c r="D5" s="234"/>
      <c r="E5" s="234"/>
    </row>
    <row r="6" spans="1:6" ht="16.2" thickBot="1">
      <c r="A6" s="230"/>
      <c r="B6" s="230"/>
      <c r="C6" s="31"/>
      <c r="D6" s="26"/>
      <c r="E6" s="29" t="s">
        <v>19</v>
      </c>
    </row>
    <row r="7" spans="1:6" ht="42.75" customHeight="1" thickBot="1">
      <c r="A7" s="231" t="s">
        <v>70</v>
      </c>
      <c r="B7" s="232"/>
      <c r="C7" s="233"/>
      <c r="D7" s="226" t="s">
        <v>93</v>
      </c>
      <c r="E7" s="228" t="s">
        <v>69</v>
      </c>
    </row>
    <row r="8" spans="1:6" ht="15.75" customHeight="1" thickBot="1">
      <c r="A8" s="28" t="s">
        <v>77</v>
      </c>
      <c r="B8" s="231" t="s">
        <v>78</v>
      </c>
      <c r="C8" s="233"/>
      <c r="D8" s="227"/>
      <c r="E8" s="229"/>
    </row>
    <row r="9" spans="1:6" ht="33.75" customHeight="1" thickBot="1">
      <c r="A9" s="28"/>
      <c r="B9" s="237" t="s">
        <v>74</v>
      </c>
      <c r="C9" s="238"/>
      <c r="D9" s="27" t="s">
        <v>96</v>
      </c>
      <c r="E9" s="30">
        <f>E10+E11+E12+E13+E14+E15+E16+E18+E17</f>
        <v>11120.9</v>
      </c>
    </row>
    <row r="10" spans="1:6" ht="30" customHeight="1" thickBot="1">
      <c r="A10" s="28">
        <v>182</v>
      </c>
      <c r="B10" s="237" t="s">
        <v>99</v>
      </c>
      <c r="C10" s="238"/>
      <c r="D10" s="27" t="s">
        <v>100</v>
      </c>
      <c r="E10" s="30">
        <v>3856.2</v>
      </c>
    </row>
    <row r="11" spans="1:6" ht="47.4" thickBot="1">
      <c r="A11" s="28">
        <v>100</v>
      </c>
      <c r="B11" s="237" t="s">
        <v>108</v>
      </c>
      <c r="C11" s="238"/>
      <c r="D11" s="27" t="s">
        <v>109</v>
      </c>
      <c r="E11" s="30">
        <v>2585.1</v>
      </c>
    </row>
    <row r="12" spans="1:6" ht="33.75" customHeight="1" thickBot="1">
      <c r="A12" s="28">
        <v>182</v>
      </c>
      <c r="B12" s="237" t="s">
        <v>122</v>
      </c>
      <c r="C12" s="238"/>
      <c r="D12" s="27" t="s">
        <v>121</v>
      </c>
      <c r="E12" s="30">
        <v>180</v>
      </c>
    </row>
    <row r="13" spans="1:6" ht="79.5" customHeight="1" thickBot="1">
      <c r="A13" s="28">
        <v>182</v>
      </c>
      <c r="B13" s="237" t="s">
        <v>127</v>
      </c>
      <c r="C13" s="238"/>
      <c r="D13" s="27" t="s">
        <v>296</v>
      </c>
      <c r="E13" s="30">
        <v>1537.4</v>
      </c>
    </row>
    <row r="14" spans="1:6" ht="36.75" customHeight="1" thickBot="1">
      <c r="A14" s="28">
        <v>182</v>
      </c>
      <c r="B14" s="237" t="s">
        <v>129</v>
      </c>
      <c r="C14" s="238"/>
      <c r="D14" s="27" t="s">
        <v>130</v>
      </c>
      <c r="E14" s="30">
        <v>2486.1999999999998</v>
      </c>
    </row>
    <row r="15" spans="1:6" ht="94.2" thickBot="1">
      <c r="A15" s="28">
        <v>992</v>
      </c>
      <c r="B15" s="237" t="s">
        <v>75</v>
      </c>
      <c r="C15" s="238"/>
      <c r="D15" s="27" t="s">
        <v>295</v>
      </c>
      <c r="E15" s="30">
        <v>418.9</v>
      </c>
    </row>
    <row r="16" spans="1:6" ht="32.25" customHeight="1" thickBot="1">
      <c r="A16" s="28">
        <v>992</v>
      </c>
      <c r="B16" s="237" t="s">
        <v>57</v>
      </c>
      <c r="C16" s="238"/>
      <c r="D16" s="27" t="s">
        <v>294</v>
      </c>
      <c r="E16" s="30">
        <v>14.7</v>
      </c>
    </row>
    <row r="17" spans="1:5" ht="142.19999999999999" customHeight="1" thickBot="1">
      <c r="A17" s="28">
        <v>992</v>
      </c>
      <c r="B17" s="235" t="s">
        <v>428</v>
      </c>
      <c r="C17" s="236"/>
      <c r="D17" s="27" t="s">
        <v>429</v>
      </c>
      <c r="E17" s="30">
        <v>2.2000000000000002</v>
      </c>
    </row>
    <row r="18" spans="1:5" ht="111.6" customHeight="1" thickBot="1">
      <c r="A18" s="28">
        <v>816</v>
      </c>
      <c r="B18" s="235" t="s">
        <v>292</v>
      </c>
      <c r="C18" s="236"/>
      <c r="D18" s="27" t="s">
        <v>293</v>
      </c>
      <c r="E18" s="30">
        <v>40.200000000000003</v>
      </c>
    </row>
    <row r="19" spans="1:5" ht="33" customHeight="1" thickBot="1">
      <c r="A19" s="28"/>
      <c r="B19" s="237" t="s">
        <v>58</v>
      </c>
      <c r="C19" s="238"/>
      <c r="D19" s="27" t="s">
        <v>149</v>
      </c>
      <c r="E19" s="30">
        <f>E20+E22+E23+E24+E25+E26+E27+E21</f>
        <v>8432.9000000000015</v>
      </c>
    </row>
    <row r="20" spans="1:5" ht="47.4" thickBot="1">
      <c r="A20" s="28">
        <v>992</v>
      </c>
      <c r="B20" s="237" t="s">
        <v>54</v>
      </c>
      <c r="C20" s="238"/>
      <c r="D20" s="27" t="s">
        <v>291</v>
      </c>
      <c r="E20" s="30">
        <v>5491.8</v>
      </c>
    </row>
    <row r="21" spans="1:5" ht="33.6" customHeight="1" thickBot="1">
      <c r="A21" s="28">
        <v>992</v>
      </c>
      <c r="B21" s="242" t="s">
        <v>430</v>
      </c>
      <c r="C21" s="243"/>
      <c r="D21" s="27" t="s">
        <v>431</v>
      </c>
      <c r="E21" s="30">
        <v>245.9</v>
      </c>
    </row>
    <row r="22" spans="1:5" ht="32.25" customHeight="1" thickBot="1">
      <c r="A22" s="28">
        <v>992</v>
      </c>
      <c r="B22" s="237" t="s">
        <v>290</v>
      </c>
      <c r="C22" s="238"/>
      <c r="D22" s="27" t="s">
        <v>289</v>
      </c>
      <c r="E22" s="30">
        <v>2205.4</v>
      </c>
    </row>
    <row r="23" spans="1:5" ht="63" thickBot="1">
      <c r="A23" s="28">
        <v>992</v>
      </c>
      <c r="B23" s="237" t="s">
        <v>55</v>
      </c>
      <c r="C23" s="238"/>
      <c r="D23" s="27" t="s">
        <v>288</v>
      </c>
      <c r="E23" s="30">
        <v>186</v>
      </c>
    </row>
    <row r="24" spans="1:5" ht="49.5" customHeight="1" thickBot="1">
      <c r="A24" s="28">
        <v>992</v>
      </c>
      <c r="B24" s="237" t="s">
        <v>56</v>
      </c>
      <c r="C24" s="238"/>
      <c r="D24" s="27" t="s">
        <v>287</v>
      </c>
      <c r="E24" s="30">
        <v>3.8</v>
      </c>
    </row>
    <row r="25" spans="1:5" ht="33" customHeight="1" thickBot="1">
      <c r="A25" s="28">
        <v>992</v>
      </c>
      <c r="B25" s="237" t="s">
        <v>164</v>
      </c>
      <c r="C25" s="238"/>
      <c r="D25" s="27" t="s">
        <v>163</v>
      </c>
      <c r="E25" s="30">
        <v>75</v>
      </c>
    </row>
    <row r="26" spans="1:5" ht="82.5" customHeight="1" thickBot="1">
      <c r="A26" s="28">
        <v>992</v>
      </c>
      <c r="B26" s="235" t="s">
        <v>76</v>
      </c>
      <c r="C26" s="236"/>
      <c r="D26" s="27" t="s">
        <v>286</v>
      </c>
      <c r="E26" s="30">
        <v>225.4</v>
      </c>
    </row>
    <row r="27" spans="1:5" ht="63" thickBot="1">
      <c r="A27" s="28">
        <v>992</v>
      </c>
      <c r="B27" s="235" t="s">
        <v>60</v>
      </c>
      <c r="C27" s="236"/>
      <c r="D27" s="27" t="s">
        <v>285</v>
      </c>
      <c r="E27" s="30">
        <v>-0.4</v>
      </c>
    </row>
    <row r="28" spans="1:5" ht="16.2" thickBot="1">
      <c r="A28" s="28"/>
      <c r="B28" s="239"/>
      <c r="C28" s="240"/>
      <c r="D28" s="27" t="s">
        <v>62</v>
      </c>
      <c r="E28" s="30">
        <f>E19+E9</f>
        <v>19553.800000000003</v>
      </c>
    </row>
    <row r="32" spans="1:5" ht="15.6">
      <c r="A32" s="40" t="s">
        <v>425</v>
      </c>
      <c r="B32" s="41"/>
      <c r="C32" s="41"/>
      <c r="D32" s="41"/>
      <c r="E32" s="41"/>
    </row>
    <row r="33" spans="1:5" ht="15.6">
      <c r="A33" s="40" t="s">
        <v>426</v>
      </c>
      <c r="B33" s="41"/>
      <c r="C33" s="41"/>
      <c r="D33" s="41"/>
      <c r="E33" s="40"/>
    </row>
    <row r="34" spans="1:5" ht="15.6">
      <c r="A34" s="40" t="s">
        <v>509</v>
      </c>
      <c r="B34" s="41"/>
      <c r="C34" s="41"/>
      <c r="D34" s="41"/>
      <c r="E34" s="41"/>
    </row>
    <row r="35" spans="1:5" ht="15.6">
      <c r="A35" s="40"/>
      <c r="B35" s="41"/>
      <c r="C35" s="41"/>
      <c r="D35" s="41"/>
      <c r="E35" s="41"/>
    </row>
    <row r="36" spans="1:5" ht="15.6">
      <c r="A36" s="40" t="s">
        <v>175</v>
      </c>
      <c r="B36" s="41"/>
      <c r="C36" s="41"/>
      <c r="D36" s="41"/>
      <c r="E36" s="41"/>
    </row>
    <row r="37" spans="1:5" ht="15.6">
      <c r="A37" s="40" t="s">
        <v>174</v>
      </c>
      <c r="B37" s="41"/>
      <c r="C37" s="41"/>
      <c r="D37" s="41"/>
      <c r="E37" s="41"/>
    </row>
    <row r="38" spans="1:5" ht="15.6">
      <c r="A38" s="241" t="s">
        <v>503</v>
      </c>
      <c r="B38" s="241"/>
      <c r="C38" s="241"/>
      <c r="D38" s="241"/>
      <c r="E38" s="241"/>
    </row>
  </sheetData>
  <mergeCells count="30">
    <mergeCell ref="A38:E38"/>
    <mergeCell ref="B25:C25"/>
    <mergeCell ref="B22:C22"/>
    <mergeCell ref="B23:C23"/>
    <mergeCell ref="B19:C19"/>
    <mergeCell ref="B24:C24"/>
    <mergeCell ref="B21:C21"/>
    <mergeCell ref="B20:C20"/>
    <mergeCell ref="B10:C10"/>
    <mergeCell ref="B9:C9"/>
    <mergeCell ref="B28:C28"/>
    <mergeCell ref="B27:C27"/>
    <mergeCell ref="B26:C26"/>
    <mergeCell ref="B14:C14"/>
    <mergeCell ref="B12:C12"/>
    <mergeCell ref="B11:C11"/>
    <mergeCell ref="B13:C13"/>
    <mergeCell ref="B17:C17"/>
    <mergeCell ref="A6:B6"/>
    <mergeCell ref="A7:C7"/>
    <mergeCell ref="B8:C8"/>
    <mergeCell ref="A5:E5"/>
    <mergeCell ref="B18:C18"/>
    <mergeCell ref="B15:C15"/>
    <mergeCell ref="B16:C16"/>
    <mergeCell ref="D1:E1"/>
    <mergeCell ref="D2:E2"/>
    <mergeCell ref="D3:E3"/>
    <mergeCell ref="D7:D8"/>
    <mergeCell ref="E7:E8"/>
  </mergeCells>
  <pageMargins left="0.94488188976377963" right="0.47244094488188981" top="0.9055118110236221" bottom="0.70866141732283472" header="0.9055118110236221" footer="0.70866141732283472"/>
  <pageSetup paperSize="256" scale="91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21" sqref="C21"/>
    </sheetView>
  </sheetViews>
  <sheetFormatPr defaultRowHeight="18"/>
  <cols>
    <col min="1" max="1" width="8.33203125" style="1" customWidth="1"/>
    <col min="2" max="2" width="24.88671875" style="1" customWidth="1"/>
    <col min="3" max="3" width="38.109375" style="1" customWidth="1"/>
    <col min="4" max="4" width="18" style="5" customWidth="1"/>
    <col min="5" max="5" width="11.33203125" style="5" customWidth="1"/>
    <col min="6" max="7" width="9.109375" customWidth="1"/>
  </cols>
  <sheetData>
    <row r="1" spans="1:5" ht="18.75" customHeight="1">
      <c r="C1" s="225" t="s">
        <v>230</v>
      </c>
      <c r="D1" s="225"/>
      <c r="E1" s="225"/>
    </row>
    <row r="2" spans="1:5" ht="22.5" customHeight="1">
      <c r="C2" s="225" t="s">
        <v>231</v>
      </c>
      <c r="D2" s="225"/>
      <c r="E2" s="225"/>
    </row>
    <row r="3" spans="1:5" ht="18.75" customHeight="1">
      <c r="C3" s="225" t="s">
        <v>510</v>
      </c>
      <c r="D3" s="225"/>
      <c r="E3" s="225"/>
    </row>
    <row r="4" spans="1:5">
      <c r="D4" s="2"/>
      <c r="E4" s="3"/>
    </row>
    <row r="5" spans="1:5">
      <c r="D5" s="2"/>
      <c r="E5" s="3"/>
    </row>
    <row r="6" spans="1:5" ht="51" customHeight="1">
      <c r="A6" s="289" t="s">
        <v>463</v>
      </c>
      <c r="B6" s="289"/>
      <c r="C6" s="289"/>
      <c r="D6" s="289"/>
      <c r="E6" s="289"/>
    </row>
    <row r="7" spans="1:5" ht="33" customHeight="1" thickBot="1">
      <c r="D7" s="4"/>
      <c r="E7" s="16"/>
    </row>
    <row r="8" spans="1:5" ht="57.75" customHeight="1" thickBot="1">
      <c r="B8" s="91" t="s">
        <v>32</v>
      </c>
      <c r="C8" s="92" t="s">
        <v>94</v>
      </c>
      <c r="D8" s="92" t="s">
        <v>95</v>
      </c>
      <c r="E8" s="2"/>
    </row>
    <row r="9" spans="1:5" ht="18.600000000000001" thickBot="1">
      <c r="B9" s="93" t="s">
        <v>229</v>
      </c>
      <c r="C9" s="94">
        <v>40</v>
      </c>
      <c r="D9" s="95">
        <v>0</v>
      </c>
      <c r="E9" s="2"/>
    </row>
    <row r="10" spans="1:5">
      <c r="D10" s="2"/>
      <c r="E10" s="2"/>
    </row>
    <row r="11" spans="1:5">
      <c r="D11" s="2"/>
      <c r="E11" s="2"/>
    </row>
    <row r="13" spans="1:5" s="37" customFormat="1" ht="15.6">
      <c r="A13" s="40" t="s">
        <v>425</v>
      </c>
      <c r="B13" s="41"/>
      <c r="C13" s="41"/>
      <c r="D13" s="41"/>
      <c r="E13" s="41"/>
    </row>
    <row r="14" spans="1:5" s="37" customFormat="1" ht="15.6">
      <c r="A14" s="40" t="s">
        <v>426</v>
      </c>
      <c r="B14" s="41"/>
      <c r="C14" s="41"/>
      <c r="D14" s="41"/>
      <c r="E14" s="40"/>
    </row>
    <row r="15" spans="1:5" s="37" customFormat="1" ht="15.6">
      <c r="A15" s="40" t="s">
        <v>513</v>
      </c>
      <c r="B15" s="41"/>
      <c r="C15" s="41"/>
      <c r="D15" s="41"/>
      <c r="E15" s="41"/>
    </row>
    <row r="16" spans="1:5" s="37" customFormat="1" ht="15.6">
      <c r="A16" s="40"/>
      <c r="B16" s="41"/>
      <c r="C16" s="41"/>
      <c r="D16" s="41"/>
      <c r="E16" s="41"/>
    </row>
    <row r="17" spans="1:8" s="37" customFormat="1" ht="15.6">
      <c r="A17" s="40" t="s">
        <v>175</v>
      </c>
      <c r="B17" s="41"/>
      <c r="C17" s="41"/>
      <c r="D17" s="41"/>
      <c r="E17" s="41"/>
    </row>
    <row r="18" spans="1:8" s="37" customFormat="1" ht="15.6">
      <c r="A18" s="40" t="s">
        <v>174</v>
      </c>
      <c r="B18" s="41"/>
      <c r="C18" s="41"/>
      <c r="D18" s="41"/>
      <c r="E18" s="41"/>
    </row>
    <row r="19" spans="1:8" s="37" customFormat="1" ht="15.6">
      <c r="A19" s="155" t="s">
        <v>503</v>
      </c>
      <c r="B19" s="154"/>
      <c r="C19" s="154"/>
      <c r="D19" s="154"/>
      <c r="E19" s="154"/>
      <c r="F19" s="36"/>
      <c r="G19" s="36"/>
      <c r="H19" s="36"/>
    </row>
  </sheetData>
  <mergeCells count="4">
    <mergeCell ref="C3:E3"/>
    <mergeCell ref="C2:E2"/>
    <mergeCell ref="C1:E1"/>
    <mergeCell ref="A6:E6"/>
  </mergeCells>
  <pageMargins left="1.01" right="0.67" top="0.74803149606299213" bottom="0.74803149606299213" header="0.32" footer="0.31496062992125984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25" workbookViewId="0">
      <selection activeCell="I35" sqref="I35"/>
    </sheetView>
  </sheetViews>
  <sheetFormatPr defaultRowHeight="14.4"/>
  <cols>
    <col min="7" max="7" width="9.109375" customWidth="1"/>
    <col min="9" max="9" width="9.6640625" customWidth="1"/>
  </cols>
  <sheetData>
    <row r="1" spans="1:9" ht="18">
      <c r="A1" s="129"/>
      <c r="F1" s="290" t="s">
        <v>283</v>
      </c>
      <c r="G1" s="290"/>
      <c r="H1" s="290"/>
      <c r="I1" s="290"/>
    </row>
    <row r="2" spans="1:9" ht="34.5" customHeight="1">
      <c r="A2" s="129"/>
      <c r="F2" s="290" t="s">
        <v>284</v>
      </c>
      <c r="G2" s="290"/>
      <c r="H2" s="290"/>
      <c r="I2" s="290"/>
    </row>
    <row r="3" spans="1:9" ht="18">
      <c r="A3" s="7"/>
      <c r="F3" s="290" t="s">
        <v>277</v>
      </c>
      <c r="G3" s="290"/>
      <c r="H3" s="290"/>
      <c r="I3" s="290"/>
    </row>
    <row r="4" spans="1:9" ht="18">
      <c r="A4" s="7"/>
      <c r="F4" s="290" t="s">
        <v>514</v>
      </c>
      <c r="G4" s="290"/>
      <c r="H4" s="290"/>
      <c r="I4" s="290"/>
    </row>
    <row r="5" spans="1:9" ht="14.25" customHeight="1">
      <c r="A5" s="7"/>
    </row>
    <row r="6" spans="1:9" ht="15" customHeight="1">
      <c r="A6" s="234" t="s">
        <v>464</v>
      </c>
      <c r="B6" s="234"/>
      <c r="C6" s="234"/>
      <c r="D6" s="234"/>
      <c r="E6" s="234"/>
      <c r="F6" s="234"/>
      <c r="G6" s="234"/>
      <c r="H6" s="234"/>
      <c r="I6" s="234"/>
    </row>
    <row r="7" spans="1:9" ht="74.25" customHeight="1">
      <c r="A7" s="234"/>
      <c r="B7" s="234"/>
      <c r="C7" s="234"/>
      <c r="D7" s="234"/>
      <c r="E7" s="234"/>
      <c r="F7" s="234"/>
      <c r="G7" s="234"/>
      <c r="H7" s="234"/>
      <c r="I7" s="234"/>
    </row>
    <row r="8" spans="1:9" ht="18">
      <c r="A8" s="97"/>
    </row>
    <row r="9" spans="1:9" ht="18">
      <c r="A9" s="291" t="s">
        <v>465</v>
      </c>
      <c r="B9" s="291"/>
      <c r="C9" s="291"/>
      <c r="D9" s="291"/>
      <c r="E9" s="291"/>
      <c r="F9" s="291"/>
      <c r="G9" s="291"/>
      <c r="H9" s="291"/>
      <c r="I9" s="291"/>
    </row>
    <row r="10" spans="1:9" ht="18">
      <c r="A10" s="291" t="s">
        <v>466</v>
      </c>
      <c r="B10" s="291"/>
      <c r="C10" s="291"/>
      <c r="D10" s="291"/>
      <c r="E10" s="291"/>
      <c r="F10" s="291"/>
      <c r="G10" s="291"/>
      <c r="H10" s="291"/>
      <c r="I10" s="291"/>
    </row>
    <row r="11" spans="1:9" ht="18">
      <c r="A11" s="291" t="s">
        <v>467</v>
      </c>
      <c r="B11" s="291"/>
      <c r="C11" s="291"/>
      <c r="D11" s="291"/>
      <c r="E11" s="291"/>
      <c r="F11" s="291"/>
      <c r="G11" s="291"/>
      <c r="H11" s="291"/>
      <c r="I11" s="291"/>
    </row>
    <row r="12" spans="1:9" ht="18">
      <c r="A12" s="291" t="s">
        <v>468</v>
      </c>
      <c r="B12" s="291"/>
      <c r="C12" s="291"/>
      <c r="D12" s="291"/>
      <c r="E12" s="291"/>
      <c r="F12" s="291"/>
      <c r="G12" s="291"/>
      <c r="H12" s="291"/>
      <c r="I12" s="291"/>
    </row>
    <row r="13" spans="1:9" ht="34.5" customHeight="1">
      <c r="A13" s="291" t="s">
        <v>278</v>
      </c>
      <c r="B13" s="291"/>
      <c r="C13" s="291"/>
      <c r="D13" s="291"/>
      <c r="E13" s="291"/>
      <c r="F13" s="291"/>
      <c r="G13" s="291"/>
      <c r="H13" s="291"/>
      <c r="I13" s="291"/>
    </row>
    <row r="14" spans="1:9" ht="34.5" customHeight="1">
      <c r="A14" s="291" t="s">
        <v>472</v>
      </c>
      <c r="B14" s="291"/>
      <c r="C14" s="291"/>
      <c r="D14" s="291"/>
      <c r="E14" s="291"/>
      <c r="F14" s="291"/>
      <c r="G14" s="291"/>
      <c r="H14" s="291"/>
      <c r="I14" s="291"/>
    </row>
    <row r="15" spans="1:9" ht="34.5" customHeight="1">
      <c r="A15" s="291" t="s">
        <v>279</v>
      </c>
      <c r="B15" s="291"/>
      <c r="C15" s="291"/>
      <c r="D15" s="291"/>
      <c r="E15" s="291"/>
      <c r="F15" s="291"/>
      <c r="G15" s="291"/>
      <c r="H15" s="291"/>
      <c r="I15" s="291"/>
    </row>
    <row r="16" spans="1:9" ht="34.5" customHeight="1">
      <c r="A16" s="291" t="s">
        <v>471</v>
      </c>
      <c r="B16" s="291"/>
      <c r="C16" s="291"/>
      <c r="D16" s="291"/>
      <c r="E16" s="291"/>
      <c r="F16" s="291"/>
      <c r="G16" s="291"/>
      <c r="H16" s="291"/>
      <c r="I16" s="291"/>
    </row>
    <row r="17" spans="1:9" ht="18">
      <c r="A17" s="291" t="s">
        <v>470</v>
      </c>
      <c r="B17" s="291"/>
      <c r="C17" s="291"/>
      <c r="D17" s="291"/>
      <c r="E17" s="291"/>
      <c r="F17" s="291"/>
      <c r="G17" s="291"/>
      <c r="H17" s="291"/>
      <c r="I17" s="291"/>
    </row>
    <row r="18" spans="1:9" ht="18">
      <c r="A18" s="291" t="s">
        <v>280</v>
      </c>
      <c r="B18" s="291"/>
      <c r="C18" s="291"/>
      <c r="D18" s="291"/>
      <c r="E18" s="291"/>
      <c r="F18" s="291"/>
      <c r="G18" s="291"/>
      <c r="H18" s="291"/>
      <c r="I18" s="291"/>
    </row>
    <row r="19" spans="1:9" ht="18">
      <c r="A19" s="291" t="s">
        <v>469</v>
      </c>
      <c r="B19" s="291"/>
      <c r="C19" s="291"/>
      <c r="D19" s="291"/>
      <c r="E19" s="291"/>
      <c r="F19" s="291"/>
      <c r="G19" s="291"/>
      <c r="H19" s="291"/>
      <c r="I19" s="291"/>
    </row>
    <row r="20" spans="1:9" ht="18">
      <c r="A20" s="291" t="s">
        <v>281</v>
      </c>
      <c r="B20" s="291"/>
      <c r="C20" s="291"/>
      <c r="D20" s="291"/>
      <c r="E20" s="291"/>
      <c r="F20" s="291"/>
      <c r="G20" s="291"/>
      <c r="H20" s="291"/>
      <c r="I20" s="291"/>
    </row>
    <row r="21" spans="1:9" ht="18">
      <c r="A21" s="291" t="s">
        <v>424</v>
      </c>
      <c r="B21" s="291"/>
      <c r="C21" s="291"/>
      <c r="D21" s="291"/>
      <c r="E21" s="291"/>
      <c r="F21" s="291"/>
      <c r="G21" s="291"/>
      <c r="H21" s="291"/>
      <c r="I21" s="291"/>
    </row>
    <row r="22" spans="1:9" ht="30.75" customHeight="1">
      <c r="A22" s="291" t="s">
        <v>473</v>
      </c>
      <c r="B22" s="291"/>
      <c r="C22" s="291"/>
      <c r="D22" s="291"/>
      <c r="E22" s="291"/>
      <c r="F22" s="291"/>
      <c r="G22" s="291"/>
      <c r="H22" s="291"/>
      <c r="I22" s="291"/>
    </row>
    <row r="23" spans="1:9" ht="18">
      <c r="A23" s="291" t="s">
        <v>282</v>
      </c>
      <c r="B23" s="291"/>
      <c r="C23" s="291"/>
      <c r="D23" s="291"/>
      <c r="E23" s="291"/>
      <c r="F23" s="291"/>
      <c r="G23" s="291"/>
      <c r="H23" s="291"/>
      <c r="I23" s="291"/>
    </row>
    <row r="24" spans="1:9" ht="18">
      <c r="A24" s="291" t="s">
        <v>476</v>
      </c>
      <c r="B24" s="291"/>
      <c r="C24" s="291"/>
      <c r="D24" s="291"/>
      <c r="E24" s="291"/>
      <c r="F24" s="291"/>
      <c r="G24" s="291"/>
      <c r="H24" s="291"/>
      <c r="I24" s="291"/>
    </row>
    <row r="25" spans="1:9" ht="18">
      <c r="A25" s="291" t="s">
        <v>475</v>
      </c>
      <c r="B25" s="291"/>
      <c r="C25" s="291"/>
      <c r="D25" s="291"/>
      <c r="E25" s="291"/>
      <c r="F25" s="291"/>
      <c r="G25" s="291"/>
      <c r="H25" s="291"/>
      <c r="I25" s="291"/>
    </row>
    <row r="26" spans="1:9" ht="18">
      <c r="A26" s="291" t="s">
        <v>474</v>
      </c>
      <c r="B26" s="291"/>
      <c r="C26" s="291"/>
      <c r="D26" s="291"/>
      <c r="E26" s="291"/>
      <c r="F26" s="291"/>
      <c r="G26" s="291"/>
      <c r="H26" s="291"/>
      <c r="I26" s="291"/>
    </row>
    <row r="27" spans="1:9" ht="18">
      <c r="A27" s="97"/>
    </row>
    <row r="28" spans="1:9" ht="18">
      <c r="A28" s="97"/>
    </row>
    <row r="29" spans="1:9" s="37" customFormat="1" ht="15.6">
      <c r="A29" s="40" t="s">
        <v>425</v>
      </c>
      <c r="B29" s="41"/>
      <c r="C29" s="41"/>
      <c r="D29" s="41"/>
      <c r="E29" s="41"/>
    </row>
    <row r="30" spans="1:9" s="37" customFormat="1" ht="15.6">
      <c r="A30" s="40" t="s">
        <v>426</v>
      </c>
      <c r="B30" s="41"/>
      <c r="C30" s="41"/>
      <c r="D30" s="41"/>
      <c r="E30" s="40"/>
    </row>
    <row r="31" spans="1:9" s="37" customFormat="1" ht="15.6">
      <c r="A31" s="40" t="s">
        <v>513</v>
      </c>
      <c r="B31" s="41"/>
      <c r="C31" s="41"/>
      <c r="D31" s="41"/>
      <c r="E31" s="41"/>
    </row>
    <row r="32" spans="1:9" s="37" customFormat="1" ht="15.6">
      <c r="A32" s="40"/>
      <c r="B32" s="41"/>
      <c r="C32" s="41"/>
      <c r="D32" s="41"/>
      <c r="E32" s="41"/>
    </row>
    <row r="33" spans="1:8" s="37" customFormat="1" ht="15.6">
      <c r="A33" s="40" t="s">
        <v>175</v>
      </c>
      <c r="B33" s="41"/>
      <c r="C33" s="41"/>
      <c r="D33" s="41"/>
      <c r="E33" s="41"/>
    </row>
    <row r="34" spans="1:8" s="37" customFormat="1" ht="15.6">
      <c r="A34" s="40" t="s">
        <v>174</v>
      </c>
      <c r="B34" s="41"/>
      <c r="C34" s="41"/>
      <c r="D34" s="41"/>
      <c r="E34" s="41"/>
    </row>
    <row r="35" spans="1:8" s="37" customFormat="1" ht="15.6">
      <c r="A35" s="155" t="s">
        <v>505</v>
      </c>
      <c r="B35" s="154"/>
      <c r="C35" s="154"/>
      <c r="D35" s="154"/>
      <c r="E35" s="154"/>
      <c r="F35" s="36"/>
      <c r="G35" s="36"/>
      <c r="H35" s="36"/>
    </row>
  </sheetData>
  <mergeCells count="23">
    <mergeCell ref="A25:I25"/>
    <mergeCell ref="A26:I26"/>
    <mergeCell ref="A15:I15"/>
    <mergeCell ref="A16:I16"/>
    <mergeCell ref="A17:I17"/>
    <mergeCell ref="A18:I18"/>
    <mergeCell ref="A19:I19"/>
    <mergeCell ref="A22:I22"/>
    <mergeCell ref="A23:I23"/>
    <mergeCell ref="A24:I24"/>
    <mergeCell ref="A21:I21"/>
    <mergeCell ref="A20:I20"/>
    <mergeCell ref="A9:I9"/>
    <mergeCell ref="A10:I10"/>
    <mergeCell ref="A11:I11"/>
    <mergeCell ref="A12:I12"/>
    <mergeCell ref="A13:I13"/>
    <mergeCell ref="A14:I14"/>
    <mergeCell ref="A6:I7"/>
    <mergeCell ref="F1:I1"/>
    <mergeCell ref="F2:I2"/>
    <mergeCell ref="F3:I3"/>
    <mergeCell ref="F4:I4"/>
  </mergeCells>
  <pageMargins left="1.21" right="0.49" top="0.5" bottom="0.37" header="0.32" footer="0.31496062992125984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opLeftCell="A64" workbookViewId="0">
      <selection activeCell="A5" sqref="A5:E5"/>
    </sheetView>
  </sheetViews>
  <sheetFormatPr defaultColWidth="9.109375" defaultRowHeight="13.8"/>
  <cols>
    <col min="1" max="1" width="17.33203125" style="19" customWidth="1"/>
    <col min="2" max="2" width="41" style="20" customWidth="1"/>
    <col min="3" max="3" width="8.6640625" style="57" customWidth="1"/>
    <col min="4" max="4" width="9.33203125" style="57" customWidth="1"/>
    <col min="5" max="5" width="8.88671875" style="58" customWidth="1"/>
    <col min="6" max="16384" width="9.109375" style="19"/>
  </cols>
  <sheetData>
    <row r="1" spans="1:5" ht="15.75" customHeight="1">
      <c r="B1" s="225" t="s">
        <v>179</v>
      </c>
      <c r="C1" s="225"/>
      <c r="D1" s="225"/>
      <c r="E1" s="225"/>
    </row>
    <row r="2" spans="1:5" ht="15.75" customHeight="1">
      <c r="B2" s="225" t="s">
        <v>178</v>
      </c>
      <c r="C2" s="225"/>
      <c r="D2" s="225"/>
      <c r="E2" s="225"/>
    </row>
    <row r="3" spans="1:5" ht="15.75" customHeight="1">
      <c r="B3" s="225" t="s">
        <v>510</v>
      </c>
      <c r="C3" s="225"/>
      <c r="D3" s="225"/>
      <c r="E3" s="225"/>
    </row>
    <row r="4" spans="1:5" ht="15.75" customHeight="1">
      <c r="B4" s="33"/>
      <c r="C4" s="33"/>
      <c r="D4" s="33"/>
      <c r="E4" s="33"/>
    </row>
    <row r="5" spans="1:5" ht="75.75" customHeight="1">
      <c r="A5" s="247" t="s">
        <v>432</v>
      </c>
      <c r="B5" s="247"/>
      <c r="C5" s="247"/>
      <c r="D5" s="247"/>
      <c r="E5" s="247"/>
    </row>
    <row r="6" spans="1:5" ht="14.4" thickBot="1">
      <c r="D6" s="248" t="s">
        <v>19</v>
      </c>
      <c r="E6" s="248"/>
    </row>
    <row r="7" spans="1:5" ht="111.75" customHeight="1">
      <c r="A7" s="249" t="s">
        <v>53</v>
      </c>
      <c r="B7" s="249" t="s">
        <v>93</v>
      </c>
      <c r="C7" s="252" t="s">
        <v>274</v>
      </c>
      <c r="D7" s="252" t="s">
        <v>69</v>
      </c>
      <c r="E7" s="244" t="s">
        <v>22</v>
      </c>
    </row>
    <row r="8" spans="1:5">
      <c r="A8" s="250"/>
      <c r="B8" s="250"/>
      <c r="C8" s="253"/>
      <c r="D8" s="253"/>
      <c r="E8" s="245"/>
    </row>
    <row r="9" spans="1:5" ht="14.4" thickBot="1">
      <c r="A9" s="251"/>
      <c r="B9" s="251"/>
      <c r="C9" s="254"/>
      <c r="D9" s="254"/>
      <c r="E9" s="246"/>
    </row>
    <row r="10" spans="1:5" ht="28.2" thickBot="1">
      <c r="A10" s="42" t="s">
        <v>74</v>
      </c>
      <c r="B10" s="21" t="s">
        <v>96</v>
      </c>
      <c r="C10" s="43">
        <f>C11+C16+C22+C25+C31+C35+C43+C39</f>
        <v>10846.7</v>
      </c>
      <c r="D10" s="43">
        <f>D11+D16+D22+D25+D31+D35+D43+D39</f>
        <v>11120.900000000003</v>
      </c>
      <c r="E10" s="44">
        <f>D10*100/C10</f>
        <v>102.52795781205344</v>
      </c>
    </row>
    <row r="11" spans="1:5" ht="28.2" thickBot="1">
      <c r="A11" s="42" t="s">
        <v>97</v>
      </c>
      <c r="B11" s="21" t="s">
        <v>98</v>
      </c>
      <c r="C11" s="43">
        <f>C12</f>
        <v>3670</v>
      </c>
      <c r="D11" s="43">
        <f>D12</f>
        <v>3856.2000000000003</v>
      </c>
      <c r="E11" s="44">
        <f t="shared" ref="E11:E67" si="0">D11*100/C11</f>
        <v>105.07356948228883</v>
      </c>
    </row>
    <row r="12" spans="1:5" ht="29.4" thickBot="1">
      <c r="A12" s="45" t="s">
        <v>99</v>
      </c>
      <c r="B12" s="22" t="s">
        <v>100</v>
      </c>
      <c r="C12" s="46">
        <f>C13+C14+C15</f>
        <v>3670</v>
      </c>
      <c r="D12" s="46">
        <f>D13+D14+D15</f>
        <v>3856.2000000000003</v>
      </c>
      <c r="E12" s="46">
        <f>E13+E14+E15</f>
        <v>308.03913837043592</v>
      </c>
    </row>
    <row r="13" spans="1:5" ht="97.2" thickBot="1">
      <c r="A13" s="48" t="s">
        <v>101</v>
      </c>
      <c r="B13" s="24" t="s">
        <v>176</v>
      </c>
      <c r="C13" s="49">
        <v>3251</v>
      </c>
      <c r="D13" s="50">
        <v>3432.8</v>
      </c>
      <c r="E13" s="51">
        <f t="shared" si="0"/>
        <v>105.5921254998462</v>
      </c>
    </row>
    <row r="14" spans="1:5" ht="152.4" thickBot="1">
      <c r="A14" s="48" t="s">
        <v>102</v>
      </c>
      <c r="B14" s="59" t="s">
        <v>103</v>
      </c>
      <c r="C14" s="49">
        <v>322</v>
      </c>
      <c r="D14" s="50">
        <v>324.89999999999998</v>
      </c>
      <c r="E14" s="51">
        <f t="shared" si="0"/>
        <v>100.90062111801241</v>
      </c>
    </row>
    <row r="15" spans="1:5" ht="69.599999999999994" thickBot="1">
      <c r="A15" s="48" t="s">
        <v>104</v>
      </c>
      <c r="B15" s="59" t="s">
        <v>105</v>
      </c>
      <c r="C15" s="49">
        <v>97</v>
      </c>
      <c r="D15" s="50">
        <v>98.5</v>
      </c>
      <c r="E15" s="51">
        <f t="shared" si="0"/>
        <v>101.54639175257732</v>
      </c>
    </row>
    <row r="16" spans="1:5" ht="42" thickBot="1">
      <c r="A16" s="42" t="s">
        <v>106</v>
      </c>
      <c r="B16" s="21" t="s">
        <v>107</v>
      </c>
      <c r="C16" s="43">
        <f>C17</f>
        <v>2565.8000000000002</v>
      </c>
      <c r="D16" s="43">
        <f>D17</f>
        <v>2585.1000000000004</v>
      </c>
      <c r="E16" s="44">
        <f t="shared" si="0"/>
        <v>100.75220204224803</v>
      </c>
    </row>
    <row r="17" spans="1:5" ht="43.8" thickBot="1">
      <c r="A17" s="42" t="s">
        <v>108</v>
      </c>
      <c r="B17" s="22" t="s">
        <v>109</v>
      </c>
      <c r="C17" s="46">
        <f>C18+C19+C20+C21</f>
        <v>2565.8000000000002</v>
      </c>
      <c r="D17" s="46">
        <f>D18+D19+D20+D21</f>
        <v>2585.1000000000004</v>
      </c>
      <c r="E17" s="47">
        <f t="shared" si="0"/>
        <v>100.75220204224803</v>
      </c>
    </row>
    <row r="18" spans="1:5" ht="83.4" thickBot="1">
      <c r="A18" s="42" t="s">
        <v>110</v>
      </c>
      <c r="B18" s="25" t="s">
        <v>111</v>
      </c>
      <c r="C18" s="49">
        <v>839.8</v>
      </c>
      <c r="D18" s="50">
        <v>1062.2</v>
      </c>
      <c r="E18" s="51">
        <f t="shared" si="0"/>
        <v>126.48249583234104</v>
      </c>
    </row>
    <row r="19" spans="1:5" ht="111" thickBot="1">
      <c r="A19" s="42" t="s">
        <v>112</v>
      </c>
      <c r="B19" s="25" t="s">
        <v>113</v>
      </c>
      <c r="C19" s="49">
        <v>13.5</v>
      </c>
      <c r="D19" s="50">
        <v>10.8</v>
      </c>
      <c r="E19" s="51">
        <f t="shared" si="0"/>
        <v>80</v>
      </c>
    </row>
    <row r="20" spans="1:5" ht="97.2" thickBot="1">
      <c r="A20" s="42" t="s">
        <v>114</v>
      </c>
      <c r="B20" s="25" t="s">
        <v>115</v>
      </c>
      <c r="C20" s="49">
        <v>1712.5</v>
      </c>
      <c r="D20" s="50">
        <v>1717.8</v>
      </c>
      <c r="E20" s="51">
        <f t="shared" si="0"/>
        <v>100.30948905109489</v>
      </c>
    </row>
    <row r="21" spans="1:5" ht="83.4" thickBot="1">
      <c r="A21" s="42" t="s">
        <v>116</v>
      </c>
      <c r="B21" s="25" t="s">
        <v>117</v>
      </c>
      <c r="C21" s="49">
        <v>0</v>
      </c>
      <c r="D21" s="50">
        <v>-205.7</v>
      </c>
      <c r="E21" s="51">
        <v>0</v>
      </c>
    </row>
    <row r="22" spans="1:5" ht="28.2" thickBot="1">
      <c r="A22" s="42" t="s">
        <v>118</v>
      </c>
      <c r="B22" s="21" t="s">
        <v>119</v>
      </c>
      <c r="C22" s="43">
        <f>C23</f>
        <v>180</v>
      </c>
      <c r="D22" s="43">
        <f>D23</f>
        <v>180</v>
      </c>
      <c r="E22" s="44">
        <f t="shared" si="0"/>
        <v>100</v>
      </c>
    </row>
    <row r="23" spans="1:5" ht="29.4" thickBot="1">
      <c r="A23" s="45" t="s">
        <v>120</v>
      </c>
      <c r="B23" s="22" t="s">
        <v>121</v>
      </c>
      <c r="C23" s="46">
        <f>C24</f>
        <v>180</v>
      </c>
      <c r="D23" s="46">
        <f>D24</f>
        <v>180</v>
      </c>
      <c r="E23" s="47">
        <f t="shared" si="0"/>
        <v>100</v>
      </c>
    </row>
    <row r="24" spans="1:5" ht="28.2" thickBot="1">
      <c r="A24" s="48" t="s">
        <v>122</v>
      </c>
      <c r="B24" s="25" t="s">
        <v>121</v>
      </c>
      <c r="C24" s="49">
        <v>180</v>
      </c>
      <c r="D24" s="50">
        <v>180</v>
      </c>
      <c r="E24" s="51">
        <f t="shared" si="0"/>
        <v>100</v>
      </c>
    </row>
    <row r="25" spans="1:5" ht="28.2" thickBot="1">
      <c r="A25" s="42" t="s">
        <v>123</v>
      </c>
      <c r="B25" s="21" t="s">
        <v>124</v>
      </c>
      <c r="C25" s="43">
        <f>C26+C28</f>
        <v>3956</v>
      </c>
      <c r="D25" s="43">
        <f>D26+D28</f>
        <v>4023.6</v>
      </c>
      <c r="E25" s="44">
        <f t="shared" si="0"/>
        <v>101.70879676440849</v>
      </c>
    </row>
    <row r="26" spans="1:5" ht="29.4" thickBot="1">
      <c r="A26" s="45" t="s">
        <v>125</v>
      </c>
      <c r="B26" s="22" t="s">
        <v>126</v>
      </c>
      <c r="C26" s="46">
        <f>C27</f>
        <v>1515</v>
      </c>
      <c r="D26" s="46">
        <f>D27</f>
        <v>1537.4</v>
      </c>
      <c r="E26" s="47">
        <f t="shared" si="0"/>
        <v>101.47854785478548</v>
      </c>
    </row>
    <row r="27" spans="1:5" ht="55.8" thickBot="1">
      <c r="A27" s="48" t="s">
        <v>127</v>
      </c>
      <c r="B27" s="25" t="s">
        <v>128</v>
      </c>
      <c r="C27" s="49">
        <v>1515</v>
      </c>
      <c r="D27" s="50">
        <v>1537.4</v>
      </c>
      <c r="E27" s="51">
        <f t="shared" si="0"/>
        <v>101.47854785478548</v>
      </c>
    </row>
    <row r="28" spans="1:5" ht="29.4" thickBot="1">
      <c r="A28" s="45" t="s">
        <v>129</v>
      </c>
      <c r="B28" s="22" t="s">
        <v>130</v>
      </c>
      <c r="C28" s="46">
        <f>C29+C30</f>
        <v>2441</v>
      </c>
      <c r="D28" s="46">
        <f>D29+D30</f>
        <v>2486.1999999999998</v>
      </c>
      <c r="E28" s="47">
        <f t="shared" si="0"/>
        <v>101.85170012290044</v>
      </c>
    </row>
    <row r="29" spans="1:5" ht="55.8" thickBot="1">
      <c r="A29" s="48" t="s">
        <v>131</v>
      </c>
      <c r="B29" s="25" t="s">
        <v>132</v>
      </c>
      <c r="C29" s="49">
        <v>620</v>
      </c>
      <c r="D29" s="50">
        <v>629</v>
      </c>
      <c r="E29" s="51">
        <f t="shared" si="0"/>
        <v>101.45161290322581</v>
      </c>
    </row>
    <row r="30" spans="1:5" ht="55.8" thickBot="1">
      <c r="A30" s="48" t="s">
        <v>133</v>
      </c>
      <c r="B30" s="25" t="s">
        <v>134</v>
      </c>
      <c r="C30" s="49">
        <v>1821</v>
      </c>
      <c r="D30" s="50">
        <v>1857.2</v>
      </c>
      <c r="E30" s="51">
        <f t="shared" si="0"/>
        <v>101.98791872597474</v>
      </c>
    </row>
    <row r="31" spans="1:5" ht="42" thickBot="1">
      <c r="A31" s="42" t="s">
        <v>135</v>
      </c>
      <c r="B31" s="21" t="s">
        <v>136</v>
      </c>
      <c r="C31" s="43">
        <f t="shared" ref="C31:D33" si="1">C32</f>
        <v>418</v>
      </c>
      <c r="D31" s="43">
        <f t="shared" si="1"/>
        <v>418.9</v>
      </c>
      <c r="E31" s="44">
        <f t="shared" si="0"/>
        <v>100.2153110047847</v>
      </c>
    </row>
    <row r="32" spans="1:5" ht="130.19999999999999" thickBot="1">
      <c r="A32" s="45" t="s">
        <v>137</v>
      </c>
      <c r="B32" s="22" t="s">
        <v>138</v>
      </c>
      <c r="C32" s="46">
        <f t="shared" si="1"/>
        <v>418</v>
      </c>
      <c r="D32" s="46">
        <f t="shared" si="1"/>
        <v>418.9</v>
      </c>
      <c r="E32" s="47">
        <f t="shared" si="0"/>
        <v>100.2153110047847</v>
      </c>
    </row>
    <row r="33" spans="1:5" ht="97.2" thickBot="1">
      <c r="A33" s="48" t="s">
        <v>139</v>
      </c>
      <c r="B33" s="25" t="s">
        <v>140</v>
      </c>
      <c r="C33" s="50">
        <f t="shared" si="1"/>
        <v>418</v>
      </c>
      <c r="D33" s="50">
        <f t="shared" si="1"/>
        <v>418.9</v>
      </c>
      <c r="E33" s="51">
        <f t="shared" si="0"/>
        <v>100.2153110047847</v>
      </c>
    </row>
    <row r="34" spans="1:5" ht="83.4" thickBot="1">
      <c r="A34" s="48" t="s">
        <v>75</v>
      </c>
      <c r="B34" s="25" t="s">
        <v>141</v>
      </c>
      <c r="C34" s="49">
        <v>418</v>
      </c>
      <c r="D34" s="50">
        <v>418.9</v>
      </c>
      <c r="E34" s="51">
        <f t="shared" si="0"/>
        <v>100.2153110047847</v>
      </c>
    </row>
    <row r="35" spans="1:5" ht="28.2" thickBot="1">
      <c r="A35" s="42" t="s">
        <v>142</v>
      </c>
      <c r="B35" s="21" t="s">
        <v>143</v>
      </c>
      <c r="C35" s="43">
        <f t="shared" ref="C35:D37" si="2">C36</f>
        <v>14.7</v>
      </c>
      <c r="D35" s="43">
        <f t="shared" si="2"/>
        <v>14.7</v>
      </c>
      <c r="E35" s="44">
        <f t="shared" si="0"/>
        <v>100</v>
      </c>
    </row>
    <row r="36" spans="1:5" ht="29.4" thickBot="1">
      <c r="A36" s="45" t="s">
        <v>144</v>
      </c>
      <c r="B36" s="22" t="s">
        <v>145</v>
      </c>
      <c r="C36" s="46">
        <f t="shared" si="2"/>
        <v>14.7</v>
      </c>
      <c r="D36" s="46">
        <f t="shared" si="2"/>
        <v>14.7</v>
      </c>
      <c r="E36" s="47">
        <f t="shared" si="0"/>
        <v>100</v>
      </c>
    </row>
    <row r="37" spans="1:5" ht="28.2" thickBot="1">
      <c r="A37" s="23" t="s">
        <v>146</v>
      </c>
      <c r="B37" s="24" t="s">
        <v>147</v>
      </c>
      <c r="C37" s="50">
        <f t="shared" si="2"/>
        <v>14.7</v>
      </c>
      <c r="D37" s="50">
        <f t="shared" si="2"/>
        <v>14.7</v>
      </c>
      <c r="E37" s="51">
        <f t="shared" si="0"/>
        <v>100</v>
      </c>
    </row>
    <row r="38" spans="1:5" ht="28.2" thickBot="1">
      <c r="A38" s="23" t="s">
        <v>57</v>
      </c>
      <c r="B38" s="24" t="s">
        <v>148</v>
      </c>
      <c r="C38" s="49">
        <v>14.7</v>
      </c>
      <c r="D38" s="50">
        <v>14.7</v>
      </c>
      <c r="E38" s="51">
        <f t="shared" si="0"/>
        <v>100</v>
      </c>
    </row>
    <row r="39" spans="1:5" ht="28.2" thickBot="1">
      <c r="A39" s="132" t="s">
        <v>433</v>
      </c>
      <c r="B39" s="133" t="s">
        <v>436</v>
      </c>
      <c r="C39" s="131">
        <f>C40</f>
        <v>2.2000000000000002</v>
      </c>
      <c r="D39" s="131">
        <f t="shared" ref="D39:E41" si="3">D40</f>
        <v>2.2000000000000002</v>
      </c>
      <c r="E39" s="131">
        <f t="shared" si="3"/>
        <v>100</v>
      </c>
    </row>
    <row r="40" spans="1:5" ht="159" customHeight="1" thickBot="1">
      <c r="A40" s="134" t="s">
        <v>434</v>
      </c>
      <c r="B40" s="156" t="s">
        <v>437</v>
      </c>
      <c r="C40" s="52">
        <f>C41</f>
        <v>2.2000000000000002</v>
      </c>
      <c r="D40" s="52">
        <f t="shared" si="3"/>
        <v>2.2000000000000002</v>
      </c>
      <c r="E40" s="52">
        <f t="shared" si="3"/>
        <v>100</v>
      </c>
    </row>
    <row r="41" spans="1:5" ht="141" thickBot="1">
      <c r="A41" s="23" t="s">
        <v>435</v>
      </c>
      <c r="B41" s="27" t="s">
        <v>429</v>
      </c>
      <c r="C41" s="49">
        <f>C42</f>
        <v>2.2000000000000002</v>
      </c>
      <c r="D41" s="49">
        <f t="shared" si="3"/>
        <v>2.2000000000000002</v>
      </c>
      <c r="E41" s="49">
        <f t="shared" si="3"/>
        <v>100</v>
      </c>
    </row>
    <row r="42" spans="1:5" ht="141" thickBot="1">
      <c r="A42" s="23" t="s">
        <v>428</v>
      </c>
      <c r="B42" s="27" t="s">
        <v>429</v>
      </c>
      <c r="C42" s="49">
        <v>2.2000000000000002</v>
      </c>
      <c r="D42" s="50">
        <v>2.2000000000000002</v>
      </c>
      <c r="E42" s="51">
        <f t="shared" si="0"/>
        <v>100</v>
      </c>
    </row>
    <row r="43" spans="1:5" ht="28.2" thickBot="1">
      <c r="A43" s="132" t="s">
        <v>306</v>
      </c>
      <c r="B43" s="133" t="s">
        <v>307</v>
      </c>
      <c r="C43" s="131">
        <f>C44</f>
        <v>40</v>
      </c>
      <c r="D43" s="43">
        <f>D44</f>
        <v>40.200000000000003</v>
      </c>
      <c r="E43" s="44">
        <f t="shared" si="0"/>
        <v>100.50000000000001</v>
      </c>
    </row>
    <row r="44" spans="1:5" ht="43.8" thickBot="1">
      <c r="A44" s="134" t="s">
        <v>438</v>
      </c>
      <c r="B44" s="135" t="s">
        <v>439</v>
      </c>
      <c r="C44" s="52">
        <f>C45</f>
        <v>40</v>
      </c>
      <c r="D44" s="46">
        <f>D45</f>
        <v>40.200000000000003</v>
      </c>
      <c r="E44" s="47">
        <f t="shared" si="0"/>
        <v>100.50000000000001</v>
      </c>
    </row>
    <row r="45" spans="1:5" ht="55.8" thickBot="1">
      <c r="A45" s="23" t="s">
        <v>440</v>
      </c>
      <c r="B45" s="24" t="s">
        <v>441</v>
      </c>
      <c r="C45" s="49">
        <v>40</v>
      </c>
      <c r="D45" s="50">
        <v>40.200000000000003</v>
      </c>
      <c r="E45" s="51">
        <f t="shared" si="0"/>
        <v>100.50000000000001</v>
      </c>
    </row>
    <row r="46" spans="1:5" ht="28.2" thickBot="1">
      <c r="A46" s="42" t="s">
        <v>58</v>
      </c>
      <c r="B46" s="21" t="s">
        <v>149</v>
      </c>
      <c r="C46" s="43">
        <f>C47+C61+C64+C68</f>
        <v>8433.3000000000011</v>
      </c>
      <c r="D46" s="43">
        <f>D47+D61+D64+D68</f>
        <v>8432.9000000000015</v>
      </c>
      <c r="E46" s="44">
        <f t="shared" si="0"/>
        <v>99.995256898248613</v>
      </c>
    </row>
    <row r="47" spans="1:5" ht="42" thickBot="1">
      <c r="A47" s="42" t="s">
        <v>150</v>
      </c>
      <c r="B47" s="21" t="s">
        <v>151</v>
      </c>
      <c r="C47" s="43">
        <f>+C48+C51+C56</f>
        <v>8132.9000000000005</v>
      </c>
      <c r="D47" s="43">
        <f>+D48+D51+D56</f>
        <v>8132.9000000000005</v>
      </c>
      <c r="E47" s="44">
        <f t="shared" si="0"/>
        <v>100</v>
      </c>
    </row>
    <row r="48" spans="1:5" ht="43.8" thickBot="1">
      <c r="A48" s="45" t="s">
        <v>304</v>
      </c>
      <c r="B48" s="22" t="s">
        <v>152</v>
      </c>
      <c r="C48" s="46">
        <f>C49</f>
        <v>5491.8</v>
      </c>
      <c r="D48" s="46">
        <f>D49</f>
        <v>5491.8</v>
      </c>
      <c r="E48" s="47">
        <f t="shared" si="0"/>
        <v>100</v>
      </c>
    </row>
    <row r="49" spans="1:5" ht="28.2" thickBot="1">
      <c r="A49" s="48" t="s">
        <v>153</v>
      </c>
      <c r="B49" s="25" t="s">
        <v>154</v>
      </c>
      <c r="C49" s="50">
        <f>C50</f>
        <v>5491.8</v>
      </c>
      <c r="D49" s="50">
        <f>D50</f>
        <v>5491.8</v>
      </c>
      <c r="E49" s="51">
        <f t="shared" si="0"/>
        <v>100</v>
      </c>
    </row>
    <row r="50" spans="1:5" ht="33" customHeight="1" thickBot="1">
      <c r="A50" s="48" t="s">
        <v>54</v>
      </c>
      <c r="B50" s="25" t="s">
        <v>305</v>
      </c>
      <c r="C50" s="49">
        <v>5491.8</v>
      </c>
      <c r="D50" s="50">
        <v>5491.8</v>
      </c>
      <c r="E50" s="51">
        <f t="shared" si="0"/>
        <v>100</v>
      </c>
    </row>
    <row r="51" spans="1:5" ht="43.8" thickBot="1">
      <c r="A51" s="45" t="s">
        <v>299</v>
      </c>
      <c r="B51" s="22" t="s">
        <v>302</v>
      </c>
      <c r="C51" s="52">
        <f>C54+C52</f>
        <v>2451.3000000000002</v>
      </c>
      <c r="D51" s="52">
        <f>D54+D52</f>
        <v>2451.3000000000002</v>
      </c>
      <c r="E51" s="47">
        <f t="shared" si="0"/>
        <v>100</v>
      </c>
    </row>
    <row r="52" spans="1:5" ht="29.4" thickBot="1">
      <c r="A52" s="45" t="s">
        <v>442</v>
      </c>
      <c r="B52" s="22" t="s">
        <v>443</v>
      </c>
      <c r="C52" s="52">
        <f>C53</f>
        <v>245.9</v>
      </c>
      <c r="D52" s="46">
        <f>D53</f>
        <v>245.9</v>
      </c>
      <c r="E52" s="47">
        <f t="shared" si="0"/>
        <v>100</v>
      </c>
    </row>
    <row r="53" spans="1:5" ht="29.4" thickBot="1">
      <c r="A53" s="45" t="s">
        <v>430</v>
      </c>
      <c r="B53" s="157" t="s">
        <v>431</v>
      </c>
      <c r="C53" s="52">
        <v>245.9</v>
      </c>
      <c r="D53" s="46">
        <v>245.9</v>
      </c>
      <c r="E53" s="51">
        <f t="shared" si="0"/>
        <v>100</v>
      </c>
    </row>
    <row r="54" spans="1:5" ht="28.2" thickBot="1">
      <c r="A54" s="48" t="s">
        <v>298</v>
      </c>
      <c r="B54" s="25" t="s">
        <v>303</v>
      </c>
      <c r="C54" s="50">
        <f>C55</f>
        <v>2205.4</v>
      </c>
      <c r="D54" s="50">
        <f>D55</f>
        <v>2205.4</v>
      </c>
      <c r="E54" s="51">
        <f t="shared" si="0"/>
        <v>100</v>
      </c>
    </row>
    <row r="55" spans="1:5" ht="28.2" thickBot="1">
      <c r="A55" s="48" t="s">
        <v>297</v>
      </c>
      <c r="B55" s="25" t="s">
        <v>289</v>
      </c>
      <c r="C55" s="49">
        <v>2205.4</v>
      </c>
      <c r="D55" s="50">
        <v>2205.4</v>
      </c>
      <c r="E55" s="51">
        <f t="shared" si="0"/>
        <v>100</v>
      </c>
    </row>
    <row r="56" spans="1:5" ht="29.4" thickBot="1">
      <c r="A56" s="45" t="s">
        <v>301</v>
      </c>
      <c r="B56" s="22" t="s">
        <v>300</v>
      </c>
      <c r="C56" s="46">
        <f>C57+C59</f>
        <v>189.8</v>
      </c>
      <c r="D56" s="46">
        <f>D57+D59</f>
        <v>189.8</v>
      </c>
      <c r="E56" s="44">
        <f t="shared" si="0"/>
        <v>100</v>
      </c>
    </row>
    <row r="57" spans="1:5" ht="42" thickBot="1">
      <c r="A57" s="48" t="s">
        <v>155</v>
      </c>
      <c r="B57" s="25" t="s">
        <v>156</v>
      </c>
      <c r="C57" s="50">
        <f>C58</f>
        <v>186</v>
      </c>
      <c r="D57" s="50">
        <f>D58</f>
        <v>186</v>
      </c>
      <c r="E57" s="51">
        <f t="shared" si="0"/>
        <v>100</v>
      </c>
    </row>
    <row r="58" spans="1:5" ht="55.8" thickBot="1">
      <c r="A58" s="48" t="s">
        <v>55</v>
      </c>
      <c r="B58" s="25" t="s">
        <v>157</v>
      </c>
      <c r="C58" s="49">
        <v>186</v>
      </c>
      <c r="D58" s="50">
        <v>186</v>
      </c>
      <c r="E58" s="51">
        <f t="shared" si="0"/>
        <v>100</v>
      </c>
    </row>
    <row r="59" spans="1:5" ht="42" thickBot="1">
      <c r="A59" s="48" t="s">
        <v>158</v>
      </c>
      <c r="B59" s="25" t="s">
        <v>159</v>
      </c>
      <c r="C59" s="50">
        <f>C60</f>
        <v>3.8</v>
      </c>
      <c r="D59" s="50">
        <f>D60</f>
        <v>3.8</v>
      </c>
      <c r="E59" s="51">
        <f t="shared" si="0"/>
        <v>100</v>
      </c>
    </row>
    <row r="60" spans="1:5" ht="42" thickBot="1">
      <c r="A60" s="48" t="s">
        <v>56</v>
      </c>
      <c r="B60" s="25" t="s">
        <v>160</v>
      </c>
      <c r="C60" s="49">
        <v>3.8</v>
      </c>
      <c r="D60" s="50">
        <v>3.8</v>
      </c>
      <c r="E60" s="51">
        <f t="shared" si="0"/>
        <v>100</v>
      </c>
    </row>
    <row r="61" spans="1:5" ht="28.2" thickBot="1">
      <c r="A61" s="42" t="s">
        <v>161</v>
      </c>
      <c r="B61" s="21" t="s">
        <v>162</v>
      </c>
      <c r="C61" s="43">
        <f>C62</f>
        <v>75</v>
      </c>
      <c r="D61" s="43">
        <f>D62</f>
        <v>75</v>
      </c>
      <c r="E61" s="44">
        <f t="shared" si="0"/>
        <v>100</v>
      </c>
    </row>
    <row r="62" spans="1:5" ht="29.4" thickBot="1">
      <c r="A62" s="45" t="s">
        <v>59</v>
      </c>
      <c r="B62" s="22" t="s">
        <v>163</v>
      </c>
      <c r="C62" s="46">
        <f>C63</f>
        <v>75</v>
      </c>
      <c r="D62" s="46">
        <f>D63</f>
        <v>75</v>
      </c>
      <c r="E62" s="47">
        <f t="shared" si="0"/>
        <v>100</v>
      </c>
    </row>
    <row r="63" spans="1:5" ht="28.2" thickBot="1">
      <c r="A63" s="48" t="s">
        <v>164</v>
      </c>
      <c r="B63" s="25" t="s">
        <v>163</v>
      </c>
      <c r="C63" s="49">
        <v>75</v>
      </c>
      <c r="D63" s="50">
        <v>75</v>
      </c>
      <c r="E63" s="51">
        <f t="shared" si="0"/>
        <v>100</v>
      </c>
    </row>
    <row r="64" spans="1:5" ht="97.2" thickBot="1">
      <c r="A64" s="42" t="s">
        <v>165</v>
      </c>
      <c r="B64" s="21" t="s">
        <v>166</v>
      </c>
      <c r="C64" s="43">
        <f t="shared" ref="C64:D66" si="4">C65</f>
        <v>225.4</v>
      </c>
      <c r="D64" s="43">
        <f t="shared" si="4"/>
        <v>225.4</v>
      </c>
      <c r="E64" s="44">
        <f t="shared" si="0"/>
        <v>100</v>
      </c>
    </row>
    <row r="65" spans="1:5" ht="101.4" thickBot="1">
      <c r="A65" s="53" t="s">
        <v>167</v>
      </c>
      <c r="B65" s="22" t="s">
        <v>168</v>
      </c>
      <c r="C65" s="46">
        <f t="shared" si="4"/>
        <v>225.4</v>
      </c>
      <c r="D65" s="46">
        <f t="shared" si="4"/>
        <v>225.4</v>
      </c>
      <c r="E65" s="47">
        <f t="shared" si="0"/>
        <v>100</v>
      </c>
    </row>
    <row r="66" spans="1:5" ht="69.599999999999994" thickBot="1">
      <c r="A66" s="54" t="s">
        <v>169</v>
      </c>
      <c r="B66" s="25" t="s">
        <v>170</v>
      </c>
      <c r="C66" s="50">
        <f t="shared" si="4"/>
        <v>225.4</v>
      </c>
      <c r="D66" s="50">
        <f t="shared" si="4"/>
        <v>225.4</v>
      </c>
      <c r="E66" s="51">
        <f t="shared" si="0"/>
        <v>100</v>
      </c>
    </row>
    <row r="67" spans="1:5" ht="69.599999999999994" thickBot="1">
      <c r="A67" s="54" t="s">
        <v>76</v>
      </c>
      <c r="B67" s="25" t="s">
        <v>61</v>
      </c>
      <c r="C67" s="49">
        <v>225.4</v>
      </c>
      <c r="D67" s="50">
        <v>225.4</v>
      </c>
      <c r="E67" s="51">
        <f t="shared" si="0"/>
        <v>100</v>
      </c>
    </row>
    <row r="68" spans="1:5" ht="55.8" thickBot="1">
      <c r="A68" s="55" t="s">
        <v>171</v>
      </c>
      <c r="B68" s="21" t="s">
        <v>172</v>
      </c>
      <c r="C68" s="43">
        <f>C69</f>
        <v>0</v>
      </c>
      <c r="D68" s="43">
        <f>D69</f>
        <v>-0.4</v>
      </c>
      <c r="E68" s="44">
        <v>100</v>
      </c>
    </row>
    <row r="69" spans="1:5" ht="58.2" thickBot="1">
      <c r="A69" s="53" t="s">
        <v>60</v>
      </c>
      <c r="B69" s="22" t="s">
        <v>173</v>
      </c>
      <c r="C69" s="52">
        <v>0</v>
      </c>
      <c r="D69" s="46">
        <v>-0.4</v>
      </c>
      <c r="E69" s="47">
        <v>100</v>
      </c>
    </row>
    <row r="70" spans="1:5" ht="19.5" customHeight="1" thickBot="1">
      <c r="A70" s="56"/>
      <c r="B70" s="25" t="s">
        <v>62</v>
      </c>
      <c r="C70" s="50">
        <f>C46+C10</f>
        <v>19280</v>
      </c>
      <c r="D70" s="50">
        <f>D46+D10</f>
        <v>19553.800000000003</v>
      </c>
      <c r="E70" s="51">
        <f>D70*100/C70</f>
        <v>101.42012448132782</v>
      </c>
    </row>
    <row r="74" spans="1:5" s="37" customFormat="1" ht="15.6">
      <c r="A74" s="40" t="s">
        <v>425</v>
      </c>
      <c r="B74" s="41"/>
      <c r="C74" s="41"/>
      <c r="D74" s="41"/>
      <c r="E74" s="41"/>
    </row>
    <row r="75" spans="1:5" s="37" customFormat="1" ht="15.6">
      <c r="A75" s="40" t="s">
        <v>426</v>
      </c>
      <c r="B75" s="41"/>
      <c r="C75" s="41"/>
      <c r="D75" s="41"/>
      <c r="E75" s="40"/>
    </row>
    <row r="76" spans="1:5" s="37" customFormat="1" ht="15.6">
      <c r="A76" s="40" t="s">
        <v>509</v>
      </c>
      <c r="B76" s="41"/>
      <c r="C76" s="41"/>
      <c r="D76" s="41"/>
      <c r="E76" s="41"/>
    </row>
    <row r="77" spans="1:5" s="37" customFormat="1" ht="15.6">
      <c r="A77" s="40"/>
      <c r="B77" s="41"/>
      <c r="C77" s="41"/>
      <c r="D77" s="41"/>
      <c r="E77" s="41"/>
    </row>
    <row r="78" spans="1:5" s="37" customFormat="1" ht="15.6">
      <c r="A78" s="40" t="s">
        <v>175</v>
      </c>
      <c r="B78" s="41"/>
      <c r="C78" s="41"/>
      <c r="D78" s="41"/>
      <c r="E78" s="41"/>
    </row>
    <row r="79" spans="1:5" s="37" customFormat="1" ht="15.6">
      <c r="A79" s="40" t="s">
        <v>174</v>
      </c>
      <c r="B79" s="41"/>
      <c r="C79" s="41"/>
      <c r="D79" s="41"/>
      <c r="E79" s="41"/>
    </row>
    <row r="80" spans="1:5" s="37" customFormat="1" ht="15.6">
      <c r="A80" s="241" t="s">
        <v>503</v>
      </c>
      <c r="B80" s="241"/>
      <c r="C80" s="241"/>
      <c r="D80" s="241"/>
      <c r="E80" s="241"/>
    </row>
  </sheetData>
  <mergeCells count="11">
    <mergeCell ref="A80:E80"/>
    <mergeCell ref="D6:E6"/>
    <mergeCell ref="A7:A9"/>
    <mergeCell ref="B7:B9"/>
    <mergeCell ref="C7:C9"/>
    <mergeCell ref="D7:D9"/>
    <mergeCell ref="E7:E9"/>
    <mergeCell ref="B1:E1"/>
    <mergeCell ref="B2:E2"/>
    <mergeCell ref="B3:E3"/>
    <mergeCell ref="A5:E5"/>
  </mergeCells>
  <hyperlinks>
    <hyperlink ref="B14" r:id="rId1" display="garantf1://10800200.227/"/>
    <hyperlink ref="B15" r:id="rId2" display="garantf1://10800200.228/"/>
  </hyperlinks>
  <pageMargins left="1.0236220472440944" right="0.39370078740157483" top="0.43307086614173229" bottom="0.39370078740157483" header="0.23622047244094491" footer="0.31496062992125984"/>
  <pageSetup paperSize="256" scale="98" fitToHeight="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opLeftCell="A25" zoomScale="70" zoomScaleNormal="70" workbookViewId="0">
      <selection activeCell="E38" sqref="E38"/>
    </sheetView>
  </sheetViews>
  <sheetFormatPr defaultRowHeight="18"/>
  <cols>
    <col min="1" max="1" width="8" style="1" customWidth="1"/>
    <col min="2" max="2" width="12.109375" style="1" customWidth="1"/>
    <col min="3" max="3" width="59.88671875" style="76" customWidth="1"/>
    <col min="4" max="4" width="15.6640625" style="5" customWidth="1"/>
    <col min="5" max="5" width="16" style="5" customWidth="1"/>
    <col min="6" max="6" width="19" style="5" customWidth="1"/>
    <col min="7" max="7" width="13.33203125" customWidth="1"/>
    <col min="9" max="9" width="16.6640625" customWidth="1"/>
  </cols>
  <sheetData>
    <row r="1" spans="1:9">
      <c r="C1" s="225" t="s">
        <v>206</v>
      </c>
      <c r="D1" s="225"/>
      <c r="E1" s="225"/>
      <c r="F1" s="225"/>
    </row>
    <row r="2" spans="1:9" ht="29.25" customHeight="1">
      <c r="C2" s="225" t="s">
        <v>178</v>
      </c>
      <c r="D2" s="225"/>
      <c r="E2" s="225"/>
      <c r="F2" s="225"/>
    </row>
    <row r="3" spans="1:9" ht="18.75" customHeight="1">
      <c r="C3" s="225" t="s">
        <v>511</v>
      </c>
      <c r="D3" s="225"/>
      <c r="E3" s="225"/>
      <c r="F3" s="225"/>
    </row>
    <row r="4" spans="1:9">
      <c r="C4" s="74"/>
      <c r="D4" s="2"/>
      <c r="E4" s="2"/>
      <c r="F4" s="3"/>
    </row>
    <row r="5" spans="1:9" ht="41.25" customHeight="1">
      <c r="A5" s="247" t="s">
        <v>444</v>
      </c>
      <c r="B5" s="247"/>
      <c r="C5" s="247"/>
      <c r="D5" s="247"/>
      <c r="E5" s="247"/>
      <c r="F5" s="247"/>
    </row>
    <row r="6" spans="1:9">
      <c r="C6" s="75"/>
      <c r="D6" s="4"/>
      <c r="E6" s="4"/>
      <c r="F6" s="5" t="s">
        <v>19</v>
      </c>
    </row>
    <row r="7" spans="1:9" ht="18.600000000000001" thickBot="1">
      <c r="A7" s="10"/>
      <c r="B7" s="10"/>
      <c r="C7" s="11"/>
      <c r="D7" s="10"/>
      <c r="E7" s="10"/>
      <c r="F7" s="15"/>
      <c r="I7" s="9"/>
    </row>
    <row r="8" spans="1:9" ht="78.599999999999994" thickBot="1">
      <c r="A8" s="60" t="s">
        <v>14</v>
      </c>
      <c r="B8" s="61" t="s">
        <v>18</v>
      </c>
      <c r="C8" s="62" t="s">
        <v>32</v>
      </c>
      <c r="D8" s="63" t="s">
        <v>274</v>
      </c>
      <c r="E8" s="63" t="s">
        <v>69</v>
      </c>
      <c r="F8" s="64" t="s">
        <v>22</v>
      </c>
    </row>
    <row r="9" spans="1:9" ht="16.2" thickBot="1">
      <c r="A9" s="65"/>
      <c r="B9" s="66"/>
      <c r="C9" s="67" t="s">
        <v>44</v>
      </c>
      <c r="D9" s="68">
        <f>D11+D17+D19+D22+D25+D28+D30+D32</f>
        <v>22923</v>
      </c>
      <c r="E9" s="68">
        <f>E11+E17+E19+E22+E25+E28+E30+E32</f>
        <v>20698.8</v>
      </c>
      <c r="F9" s="69">
        <f>E9*100/D9</f>
        <v>90.297081533830649</v>
      </c>
    </row>
    <row r="10" spans="1:9" ht="16.2" thickBot="1">
      <c r="A10" s="65"/>
      <c r="B10" s="66"/>
      <c r="C10" s="67" t="s">
        <v>16</v>
      </c>
      <c r="D10" s="68"/>
      <c r="E10" s="68"/>
      <c r="F10" s="69"/>
    </row>
    <row r="11" spans="1:9" ht="16.2" thickBot="1">
      <c r="A11" s="65" t="s">
        <v>45</v>
      </c>
      <c r="B11" s="66" t="s">
        <v>180</v>
      </c>
      <c r="C11" s="67" t="s">
        <v>13</v>
      </c>
      <c r="D11" s="68">
        <f>D12+D13+D14+D16+D15</f>
        <v>7477.9000000000005</v>
      </c>
      <c r="E11" s="68">
        <f>E12+E13+E14+E16+E15</f>
        <v>7351.6</v>
      </c>
      <c r="F11" s="69">
        <f>E11*100/D11</f>
        <v>98.311023148210055</v>
      </c>
    </row>
    <row r="12" spans="1:9" ht="31.8" thickBot="1">
      <c r="A12" s="65"/>
      <c r="B12" s="66" t="s">
        <v>181</v>
      </c>
      <c r="C12" s="70" t="s">
        <v>182</v>
      </c>
      <c r="D12" s="71">
        <v>671.1</v>
      </c>
      <c r="E12" s="71">
        <v>670.3</v>
      </c>
      <c r="F12" s="72">
        <f>E12*100/D12</f>
        <v>99.880792728356425</v>
      </c>
    </row>
    <row r="13" spans="1:9" ht="47.4" thickBot="1">
      <c r="A13" s="65"/>
      <c r="B13" s="66" t="s">
        <v>183</v>
      </c>
      <c r="C13" s="70" t="s">
        <v>25</v>
      </c>
      <c r="D13" s="71">
        <v>4311</v>
      </c>
      <c r="E13" s="71">
        <v>4230.6000000000004</v>
      </c>
      <c r="F13" s="72">
        <f t="shared" ref="F13:F33" si="0">E13*100/D13</f>
        <v>98.135003479471138</v>
      </c>
    </row>
    <row r="14" spans="1:9" ht="47.4" thickBot="1">
      <c r="A14" s="65"/>
      <c r="B14" s="66" t="s">
        <v>184</v>
      </c>
      <c r="C14" s="70" t="s">
        <v>185</v>
      </c>
      <c r="D14" s="71">
        <v>60</v>
      </c>
      <c r="E14" s="71">
        <v>60</v>
      </c>
      <c r="F14" s="72">
        <f t="shared" si="0"/>
        <v>100</v>
      </c>
    </row>
    <row r="15" spans="1:9" ht="16.2" thickBot="1">
      <c r="A15" s="130"/>
      <c r="B15" s="66" t="s">
        <v>308</v>
      </c>
      <c r="C15" s="70" t="s">
        <v>229</v>
      </c>
      <c r="D15" s="71">
        <v>40</v>
      </c>
      <c r="E15" s="71">
        <v>0</v>
      </c>
      <c r="F15" s="72">
        <f t="shared" si="0"/>
        <v>0</v>
      </c>
    </row>
    <row r="16" spans="1:9" ht="20.25" customHeight="1" thickBot="1">
      <c r="A16" s="65"/>
      <c r="B16" s="66" t="s">
        <v>186</v>
      </c>
      <c r="C16" s="70" t="s">
        <v>11</v>
      </c>
      <c r="D16" s="71">
        <v>2395.8000000000002</v>
      </c>
      <c r="E16" s="71">
        <v>2390.6999999999998</v>
      </c>
      <c r="F16" s="72">
        <f t="shared" si="0"/>
        <v>99.787127473077874</v>
      </c>
    </row>
    <row r="17" spans="1:6" ht="17.25" customHeight="1" thickBot="1">
      <c r="A17" s="65">
        <v>2</v>
      </c>
      <c r="B17" s="66" t="s">
        <v>187</v>
      </c>
      <c r="C17" s="67" t="s">
        <v>20</v>
      </c>
      <c r="D17" s="68">
        <f>D18</f>
        <v>186</v>
      </c>
      <c r="E17" s="68">
        <f>E18</f>
        <v>186</v>
      </c>
      <c r="F17" s="69">
        <f>E17*100/D17</f>
        <v>100</v>
      </c>
    </row>
    <row r="18" spans="1:6" ht="13.8" customHeight="1" thickBot="1">
      <c r="A18" s="65"/>
      <c r="B18" s="66" t="s">
        <v>188</v>
      </c>
      <c r="C18" s="73" t="s">
        <v>15</v>
      </c>
      <c r="D18" s="71">
        <v>186</v>
      </c>
      <c r="E18" s="71">
        <v>186</v>
      </c>
      <c r="F18" s="72">
        <f t="shared" si="0"/>
        <v>100</v>
      </c>
    </row>
    <row r="19" spans="1:6" ht="31.8" thickBot="1">
      <c r="A19" s="65" t="s">
        <v>47</v>
      </c>
      <c r="B19" s="66" t="s">
        <v>189</v>
      </c>
      <c r="C19" s="67" t="s">
        <v>190</v>
      </c>
      <c r="D19" s="68">
        <f>D20+D21</f>
        <v>53.7</v>
      </c>
      <c r="E19" s="68">
        <f>E20+E21</f>
        <v>40.5</v>
      </c>
      <c r="F19" s="69">
        <f>E19*100/D19</f>
        <v>75.418994413407816</v>
      </c>
    </row>
    <row r="20" spans="1:6" ht="16.2" thickBot="1">
      <c r="A20" s="65"/>
      <c r="B20" s="66" t="s">
        <v>445</v>
      </c>
      <c r="C20" s="73" t="s">
        <v>446</v>
      </c>
      <c r="D20" s="71">
        <v>1.7</v>
      </c>
      <c r="E20" s="71">
        <v>1.7</v>
      </c>
      <c r="F20" s="72">
        <f t="shared" si="0"/>
        <v>100</v>
      </c>
    </row>
    <row r="21" spans="1:6" ht="31.8" thickBot="1">
      <c r="A21" s="65"/>
      <c r="B21" s="66" t="s">
        <v>191</v>
      </c>
      <c r="C21" s="70" t="s">
        <v>192</v>
      </c>
      <c r="D21" s="71">
        <v>52</v>
      </c>
      <c r="E21" s="71">
        <v>38.799999999999997</v>
      </c>
      <c r="F21" s="72">
        <f t="shared" si="0"/>
        <v>74.615384615384613</v>
      </c>
    </row>
    <row r="22" spans="1:6" ht="16.2" thickBot="1">
      <c r="A22" s="65" t="s">
        <v>48</v>
      </c>
      <c r="B22" s="66" t="s">
        <v>193</v>
      </c>
      <c r="C22" s="67" t="s">
        <v>194</v>
      </c>
      <c r="D22" s="68">
        <f>D23+D24</f>
        <v>4695.5</v>
      </c>
      <c r="E22" s="68">
        <f>E23+E24</f>
        <v>2821.2</v>
      </c>
      <c r="F22" s="69">
        <f>E22*100/D22</f>
        <v>60.083058247258016</v>
      </c>
    </row>
    <row r="23" spans="1:6" ht="16.2" thickBot="1">
      <c r="A23" s="65"/>
      <c r="B23" s="66" t="s">
        <v>195</v>
      </c>
      <c r="C23" s="70" t="s">
        <v>21</v>
      </c>
      <c r="D23" s="71">
        <v>4552.8999999999996</v>
      </c>
      <c r="E23" s="71">
        <v>2678.6</v>
      </c>
      <c r="F23" s="72">
        <f t="shared" si="0"/>
        <v>58.832831821476425</v>
      </c>
    </row>
    <row r="24" spans="1:6" ht="16.2" thickBot="1">
      <c r="A24" s="65"/>
      <c r="B24" s="66" t="s">
        <v>196</v>
      </c>
      <c r="C24" s="70" t="s">
        <v>197</v>
      </c>
      <c r="D24" s="71">
        <v>142.6</v>
      </c>
      <c r="E24" s="71">
        <v>142.6</v>
      </c>
      <c r="F24" s="72">
        <f t="shared" si="0"/>
        <v>100</v>
      </c>
    </row>
    <row r="25" spans="1:6" ht="16.2" thickBot="1">
      <c r="A25" s="65" t="s">
        <v>49</v>
      </c>
      <c r="B25" s="66" t="s">
        <v>198</v>
      </c>
      <c r="C25" s="67" t="s">
        <v>9</v>
      </c>
      <c r="D25" s="68">
        <f>D26+D27</f>
        <v>3312.1000000000004</v>
      </c>
      <c r="E25" s="68">
        <f>E26+E27</f>
        <v>3103.8999999999996</v>
      </c>
      <c r="F25" s="69">
        <f>E25*100/D25</f>
        <v>93.713957911898774</v>
      </c>
    </row>
    <row r="26" spans="1:6" ht="16.2" thickBot="1">
      <c r="A26" s="65"/>
      <c r="B26" s="66" t="s">
        <v>199</v>
      </c>
      <c r="C26" s="70" t="s">
        <v>8</v>
      </c>
      <c r="D26" s="71">
        <v>1807.7</v>
      </c>
      <c r="E26" s="71">
        <v>1601.3</v>
      </c>
      <c r="F26" s="72">
        <f t="shared" si="0"/>
        <v>88.582176246058523</v>
      </c>
    </row>
    <row r="27" spans="1:6" ht="16.2" thickBot="1">
      <c r="A27" s="65"/>
      <c r="B27" s="66" t="s">
        <v>200</v>
      </c>
      <c r="C27" s="70" t="s">
        <v>7</v>
      </c>
      <c r="D27" s="71">
        <v>1504.4</v>
      </c>
      <c r="E27" s="71">
        <v>1502.6</v>
      </c>
      <c r="F27" s="72">
        <f t="shared" si="0"/>
        <v>99.88035097048656</v>
      </c>
    </row>
    <row r="28" spans="1:6" ht="16.2" thickBot="1">
      <c r="A28" s="65" t="s">
        <v>50</v>
      </c>
      <c r="B28" s="66" t="s">
        <v>201</v>
      </c>
      <c r="C28" s="67" t="s">
        <v>6</v>
      </c>
      <c r="D28" s="68">
        <f>D29</f>
        <v>109.3</v>
      </c>
      <c r="E28" s="68">
        <f>E29</f>
        <v>109.3</v>
      </c>
      <c r="F28" s="69">
        <f>E28*100/D28</f>
        <v>100</v>
      </c>
    </row>
    <row r="29" spans="1:6" ht="16.2" thickBot="1">
      <c r="A29" s="65"/>
      <c r="B29" s="66" t="s">
        <v>202</v>
      </c>
      <c r="C29" s="70" t="s">
        <v>5</v>
      </c>
      <c r="D29" s="71">
        <v>109.3</v>
      </c>
      <c r="E29" s="71">
        <v>109.3</v>
      </c>
      <c r="F29" s="72">
        <f t="shared" si="0"/>
        <v>100</v>
      </c>
    </row>
    <row r="30" spans="1:6" ht="16.2" thickBot="1">
      <c r="A30" s="65" t="s">
        <v>51</v>
      </c>
      <c r="B30" s="66" t="s">
        <v>203</v>
      </c>
      <c r="C30" s="67" t="s">
        <v>204</v>
      </c>
      <c r="D30" s="68">
        <f>D31</f>
        <v>7087.5</v>
      </c>
      <c r="E30" s="68">
        <f>E31</f>
        <v>7086.3</v>
      </c>
      <c r="F30" s="69">
        <f>E30*100/D30</f>
        <v>99.983068783068788</v>
      </c>
    </row>
    <row r="31" spans="1:6" ht="16.2" thickBot="1">
      <c r="A31" s="65"/>
      <c r="B31" s="66" t="s">
        <v>205</v>
      </c>
      <c r="C31" s="70" t="s">
        <v>4</v>
      </c>
      <c r="D31" s="71">
        <v>7087.5</v>
      </c>
      <c r="E31" s="71">
        <v>7086.3</v>
      </c>
      <c r="F31" s="72">
        <f t="shared" si="0"/>
        <v>99.983068783068788</v>
      </c>
    </row>
    <row r="32" spans="1:6" ht="16.2" thickBot="1">
      <c r="A32" s="65" t="s">
        <v>52</v>
      </c>
      <c r="B32" s="66">
        <v>1100</v>
      </c>
      <c r="C32" s="67" t="s">
        <v>1</v>
      </c>
      <c r="D32" s="68">
        <f>D33</f>
        <v>1</v>
      </c>
      <c r="E32" s="68">
        <f>E33</f>
        <v>0</v>
      </c>
      <c r="F32" s="69">
        <f>E32*100/D32</f>
        <v>0</v>
      </c>
    </row>
    <row r="33" spans="1:6" ht="16.2" thickBot="1">
      <c r="A33" s="65"/>
      <c r="B33" s="66">
        <v>1105</v>
      </c>
      <c r="C33" s="70" t="s">
        <v>0</v>
      </c>
      <c r="D33" s="71">
        <v>1</v>
      </c>
      <c r="E33" s="71">
        <v>0</v>
      </c>
      <c r="F33" s="72">
        <f t="shared" si="0"/>
        <v>0</v>
      </c>
    </row>
    <row r="37" spans="1:6" s="37" customFormat="1" ht="15.6">
      <c r="A37" s="40" t="s">
        <v>425</v>
      </c>
      <c r="B37" s="41"/>
      <c r="C37" s="41"/>
      <c r="D37" s="41"/>
      <c r="E37" s="41"/>
    </row>
    <row r="38" spans="1:6" s="37" customFormat="1" ht="15.6">
      <c r="A38" s="40" t="s">
        <v>426</v>
      </c>
      <c r="B38" s="41"/>
      <c r="C38" s="41"/>
      <c r="D38" s="41"/>
      <c r="E38" s="40"/>
    </row>
    <row r="39" spans="1:6" s="37" customFormat="1" ht="15.6">
      <c r="A39" s="40" t="s">
        <v>509</v>
      </c>
      <c r="B39" s="41"/>
      <c r="C39" s="41"/>
      <c r="D39" s="41"/>
      <c r="E39" s="41"/>
    </row>
    <row r="40" spans="1:6" s="37" customFormat="1" ht="15.6">
      <c r="A40" s="40"/>
      <c r="B40" s="41"/>
      <c r="C40" s="41"/>
      <c r="D40" s="41"/>
      <c r="E40" s="41"/>
    </row>
    <row r="41" spans="1:6" s="37" customFormat="1" ht="15.6">
      <c r="A41" s="40" t="s">
        <v>175</v>
      </c>
      <c r="B41" s="41"/>
      <c r="C41" s="41"/>
      <c r="D41" s="41"/>
      <c r="E41" s="41"/>
    </row>
    <row r="42" spans="1:6" s="37" customFormat="1" ht="15.6">
      <c r="A42" s="40" t="s">
        <v>174</v>
      </c>
      <c r="B42" s="41"/>
      <c r="C42" s="41"/>
      <c r="D42" s="41"/>
      <c r="E42" s="41"/>
    </row>
    <row r="43" spans="1:6" s="37" customFormat="1" ht="15.6">
      <c r="A43" s="241" t="s">
        <v>504</v>
      </c>
      <c r="B43" s="241"/>
      <c r="C43" s="241"/>
      <c r="D43" s="241"/>
      <c r="E43" s="241"/>
    </row>
  </sheetData>
  <mergeCells count="5">
    <mergeCell ref="C1:F1"/>
    <mergeCell ref="C2:F2"/>
    <mergeCell ref="C3:F3"/>
    <mergeCell ref="A5:F5"/>
    <mergeCell ref="A43:E43"/>
  </mergeCells>
  <pageMargins left="1.1200000000000001" right="0.48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opLeftCell="A168" workbookViewId="0">
      <selection activeCell="C174" sqref="C174"/>
    </sheetView>
  </sheetViews>
  <sheetFormatPr defaultRowHeight="14.4"/>
  <cols>
    <col min="1" max="1" width="3.33203125" style="141" customWidth="1"/>
    <col min="2" max="2" width="36.6640625" style="141" customWidth="1"/>
    <col min="3" max="3" width="4.88671875" style="141" customWidth="1"/>
    <col min="4" max="5" width="4" style="220" customWidth="1"/>
    <col min="6" max="6" width="10.6640625" style="141" customWidth="1"/>
    <col min="7" max="7" width="4.44140625" style="141" customWidth="1"/>
    <col min="8" max="8" width="8.88671875" style="223"/>
    <col min="9" max="10" width="8.88671875" style="224"/>
    <col min="11" max="16384" width="8.88671875" style="141"/>
  </cols>
  <sheetData>
    <row r="1" spans="1:10" ht="18" customHeight="1">
      <c r="F1" s="255" t="s">
        <v>73</v>
      </c>
      <c r="G1" s="255"/>
      <c r="H1" s="255"/>
      <c r="I1" s="255"/>
      <c r="J1" s="255"/>
    </row>
    <row r="2" spans="1:10" ht="30" customHeight="1">
      <c r="F2" s="255" t="s">
        <v>271</v>
      </c>
      <c r="G2" s="255"/>
      <c r="H2" s="255"/>
      <c r="I2" s="255"/>
      <c r="J2" s="255"/>
    </row>
    <row r="3" spans="1:10" ht="18" customHeight="1">
      <c r="F3" s="255" t="s">
        <v>512</v>
      </c>
      <c r="G3" s="255"/>
      <c r="H3" s="255"/>
      <c r="I3" s="255"/>
      <c r="J3" s="255"/>
    </row>
    <row r="4" spans="1:10" ht="18">
      <c r="F4" s="256"/>
      <c r="G4" s="256"/>
      <c r="H4" s="256"/>
      <c r="I4" s="256"/>
      <c r="J4" s="256"/>
    </row>
    <row r="5" spans="1:10" ht="18">
      <c r="F5" s="256"/>
      <c r="G5" s="256"/>
      <c r="H5" s="256"/>
      <c r="I5" s="256"/>
      <c r="J5" s="256"/>
    </row>
    <row r="6" spans="1:10" ht="59.4" customHeight="1">
      <c r="A6" s="257" t="s">
        <v>494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5" thickBot="1">
      <c r="H7" s="141"/>
      <c r="I7" s="141"/>
      <c r="J7" s="141"/>
    </row>
    <row r="8" spans="1:10" ht="84.6" thickBot="1">
      <c r="A8" s="159" t="s">
        <v>14</v>
      </c>
      <c r="B8" s="160" t="s">
        <v>32</v>
      </c>
      <c r="C8" s="161" t="s">
        <v>477</v>
      </c>
      <c r="D8" s="162" t="s">
        <v>33</v>
      </c>
      <c r="E8" s="162" t="s">
        <v>34</v>
      </c>
      <c r="F8" s="161" t="s">
        <v>317</v>
      </c>
      <c r="G8" s="163" t="s">
        <v>478</v>
      </c>
      <c r="H8" s="164" t="s">
        <v>94</v>
      </c>
      <c r="I8" s="165" t="s">
        <v>95</v>
      </c>
      <c r="J8" s="165" t="s">
        <v>22</v>
      </c>
    </row>
    <row r="9" spans="1:10" ht="15" thickBot="1">
      <c r="A9" s="166"/>
      <c r="B9" s="167" t="s">
        <v>44</v>
      </c>
      <c r="C9" s="167"/>
      <c r="D9" s="168"/>
      <c r="E9" s="168"/>
      <c r="F9" s="167"/>
      <c r="G9" s="169"/>
      <c r="H9" s="170">
        <f>H10+H17</f>
        <v>22923.000000000004</v>
      </c>
      <c r="I9" s="170">
        <f>I10+I17</f>
        <v>20698.8</v>
      </c>
      <c r="J9" s="171">
        <f t="shared" ref="J9:J68" si="0">I9*100/H9</f>
        <v>90.297081533830635</v>
      </c>
    </row>
    <row r="10" spans="1:10" ht="25.2" thickBot="1">
      <c r="A10" s="166"/>
      <c r="B10" s="167" t="s">
        <v>208</v>
      </c>
      <c r="C10" s="167">
        <v>991</v>
      </c>
      <c r="D10" s="168"/>
      <c r="E10" s="168"/>
      <c r="F10" s="167"/>
      <c r="G10" s="169"/>
      <c r="H10" s="170">
        <f t="shared" ref="H10:I15" si="1">H11</f>
        <v>60</v>
      </c>
      <c r="I10" s="171">
        <f t="shared" si="1"/>
        <v>60</v>
      </c>
      <c r="J10" s="171">
        <f t="shared" si="0"/>
        <v>100</v>
      </c>
    </row>
    <row r="11" spans="1:10" ht="15" thickBot="1">
      <c r="A11" s="166"/>
      <c r="B11" s="167" t="s">
        <v>13</v>
      </c>
      <c r="C11" s="167">
        <v>991</v>
      </c>
      <c r="D11" s="168" t="s">
        <v>35</v>
      </c>
      <c r="E11" s="168"/>
      <c r="F11" s="167"/>
      <c r="G11" s="169"/>
      <c r="H11" s="170">
        <f t="shared" si="1"/>
        <v>60</v>
      </c>
      <c r="I11" s="171">
        <f t="shared" si="1"/>
        <v>60</v>
      </c>
      <c r="J11" s="171">
        <f t="shared" si="0"/>
        <v>100</v>
      </c>
    </row>
    <row r="12" spans="1:10" ht="37.200000000000003" thickBot="1">
      <c r="A12" s="166"/>
      <c r="B12" s="167" t="s">
        <v>23</v>
      </c>
      <c r="C12" s="167">
        <v>991</v>
      </c>
      <c r="D12" s="168" t="s">
        <v>35</v>
      </c>
      <c r="E12" s="168" t="s">
        <v>36</v>
      </c>
      <c r="F12" s="167"/>
      <c r="G12" s="169"/>
      <c r="H12" s="170">
        <f t="shared" si="1"/>
        <v>60</v>
      </c>
      <c r="I12" s="171">
        <f>I13</f>
        <v>60</v>
      </c>
      <c r="J12" s="171">
        <f t="shared" si="0"/>
        <v>100</v>
      </c>
    </row>
    <row r="13" spans="1:10" ht="61.2" thickBot="1">
      <c r="A13" s="166"/>
      <c r="B13" s="172" t="s">
        <v>318</v>
      </c>
      <c r="C13" s="172">
        <v>991</v>
      </c>
      <c r="D13" s="168" t="s">
        <v>35</v>
      </c>
      <c r="E13" s="168" t="s">
        <v>36</v>
      </c>
      <c r="F13" s="172" t="s">
        <v>319</v>
      </c>
      <c r="G13" s="169"/>
      <c r="H13" s="170">
        <f t="shared" si="1"/>
        <v>60</v>
      </c>
      <c r="I13" s="171">
        <f>I14</f>
        <v>60</v>
      </c>
      <c r="J13" s="171">
        <f t="shared" si="0"/>
        <v>100</v>
      </c>
    </row>
    <row r="14" spans="1:10" ht="25.2" thickBot="1">
      <c r="A14" s="166"/>
      <c r="B14" s="172" t="s">
        <v>79</v>
      </c>
      <c r="C14" s="172">
        <v>991</v>
      </c>
      <c r="D14" s="168" t="s">
        <v>35</v>
      </c>
      <c r="E14" s="168" t="s">
        <v>36</v>
      </c>
      <c r="F14" s="172" t="s">
        <v>320</v>
      </c>
      <c r="G14" s="169"/>
      <c r="H14" s="170">
        <f t="shared" si="1"/>
        <v>60</v>
      </c>
      <c r="I14" s="171">
        <f>I15</f>
        <v>60</v>
      </c>
      <c r="J14" s="171">
        <f t="shared" si="0"/>
        <v>100</v>
      </c>
    </row>
    <row r="15" spans="1:10" ht="25.2" thickBot="1">
      <c r="A15" s="166"/>
      <c r="B15" s="172" t="s">
        <v>80</v>
      </c>
      <c r="C15" s="172">
        <v>991</v>
      </c>
      <c r="D15" s="168" t="s">
        <v>35</v>
      </c>
      <c r="E15" s="168" t="s">
        <v>36</v>
      </c>
      <c r="F15" s="172" t="s">
        <v>321</v>
      </c>
      <c r="G15" s="169"/>
      <c r="H15" s="170">
        <f t="shared" si="1"/>
        <v>60</v>
      </c>
      <c r="I15" s="171">
        <f>I16</f>
        <v>60</v>
      </c>
      <c r="J15" s="171">
        <f t="shared" si="0"/>
        <v>100</v>
      </c>
    </row>
    <row r="16" spans="1:10" ht="15" thickBot="1">
      <c r="A16" s="166"/>
      <c r="B16" s="172" t="s">
        <v>2</v>
      </c>
      <c r="C16" s="172">
        <v>991</v>
      </c>
      <c r="D16" s="168" t="s">
        <v>35</v>
      </c>
      <c r="E16" s="168" t="s">
        <v>36</v>
      </c>
      <c r="F16" s="172" t="s">
        <v>321</v>
      </c>
      <c r="G16" s="169">
        <v>540</v>
      </c>
      <c r="H16" s="170">
        <v>60</v>
      </c>
      <c r="I16" s="171">
        <v>60</v>
      </c>
      <c r="J16" s="171">
        <f t="shared" si="0"/>
        <v>100</v>
      </c>
    </row>
    <row r="17" spans="1:10" ht="25.2" thickBot="1">
      <c r="A17" s="166" t="s">
        <v>45</v>
      </c>
      <c r="B17" s="167" t="s">
        <v>209</v>
      </c>
      <c r="C17" s="167">
        <v>992</v>
      </c>
      <c r="D17" s="168"/>
      <c r="E17" s="168"/>
      <c r="F17" s="167"/>
      <c r="G17" s="169"/>
      <c r="H17" s="170">
        <f>H18+H62+H68+H79+H96+H132+H125+H166</f>
        <v>22863.000000000004</v>
      </c>
      <c r="I17" s="170">
        <f>I18+I62+I68+I79+I96+I132+I125+I166</f>
        <v>20638.8</v>
      </c>
      <c r="J17" s="171">
        <f t="shared" si="0"/>
        <v>90.271617897913643</v>
      </c>
    </row>
    <row r="18" spans="1:10">
      <c r="A18" s="173"/>
      <c r="B18" s="174" t="s">
        <v>13</v>
      </c>
      <c r="C18" s="174">
        <v>992</v>
      </c>
      <c r="D18" s="175" t="s">
        <v>35</v>
      </c>
      <c r="E18" s="175"/>
      <c r="F18" s="174"/>
      <c r="G18" s="176"/>
      <c r="H18" s="221">
        <f>H19+H24+H34+H39</f>
        <v>7417.9000000000015</v>
      </c>
      <c r="I18" s="221">
        <f>I19+I24+I34+I39</f>
        <v>7291.6</v>
      </c>
      <c r="J18" s="196">
        <f t="shared" si="0"/>
        <v>98.297361787028649</v>
      </c>
    </row>
    <row r="19" spans="1:10" ht="36.6">
      <c r="A19" s="151"/>
      <c r="B19" s="151" t="s">
        <v>12</v>
      </c>
      <c r="C19" s="151">
        <v>992</v>
      </c>
      <c r="D19" s="177" t="s">
        <v>35</v>
      </c>
      <c r="E19" s="177" t="s">
        <v>37</v>
      </c>
      <c r="F19" s="151"/>
      <c r="G19" s="151"/>
      <c r="H19" s="178">
        <f t="shared" ref="H19:I22" si="2">H20</f>
        <v>671.1</v>
      </c>
      <c r="I19" s="171">
        <f t="shared" si="2"/>
        <v>670.3</v>
      </c>
      <c r="J19" s="171">
        <f t="shared" si="0"/>
        <v>99.880792728356425</v>
      </c>
    </row>
    <row r="20" spans="1:10" ht="24.6">
      <c r="A20" s="151"/>
      <c r="B20" s="152" t="s">
        <v>24</v>
      </c>
      <c r="C20" s="152">
        <v>992</v>
      </c>
      <c r="D20" s="177" t="s">
        <v>35</v>
      </c>
      <c r="E20" s="177" t="s">
        <v>37</v>
      </c>
      <c r="F20" s="152" t="s">
        <v>322</v>
      </c>
      <c r="G20" s="151"/>
      <c r="H20" s="178">
        <f t="shared" si="2"/>
        <v>671.1</v>
      </c>
      <c r="I20" s="171">
        <f t="shared" si="2"/>
        <v>670.3</v>
      </c>
      <c r="J20" s="171">
        <f t="shared" si="0"/>
        <v>99.880792728356425</v>
      </c>
    </row>
    <row r="21" spans="1:10" ht="37.200000000000003" thickBot="1">
      <c r="A21" s="166"/>
      <c r="B21" s="172" t="s">
        <v>210</v>
      </c>
      <c r="C21" s="172">
        <v>992</v>
      </c>
      <c r="D21" s="177" t="s">
        <v>35</v>
      </c>
      <c r="E21" s="177" t="s">
        <v>37</v>
      </c>
      <c r="F21" s="172" t="s">
        <v>323</v>
      </c>
      <c r="G21" s="169"/>
      <c r="H21" s="170">
        <f t="shared" si="2"/>
        <v>671.1</v>
      </c>
      <c r="I21" s="171">
        <f t="shared" si="2"/>
        <v>670.3</v>
      </c>
      <c r="J21" s="171">
        <f t="shared" si="0"/>
        <v>99.880792728356425</v>
      </c>
    </row>
    <row r="22" spans="1:10" ht="25.2" thickBot="1">
      <c r="A22" s="166"/>
      <c r="B22" s="172" t="s">
        <v>80</v>
      </c>
      <c r="C22" s="172">
        <v>992</v>
      </c>
      <c r="D22" s="177" t="s">
        <v>35</v>
      </c>
      <c r="E22" s="177" t="s">
        <v>37</v>
      </c>
      <c r="F22" s="172" t="s">
        <v>324</v>
      </c>
      <c r="G22" s="169"/>
      <c r="H22" s="170">
        <f t="shared" si="2"/>
        <v>671.1</v>
      </c>
      <c r="I22" s="171">
        <f t="shared" si="2"/>
        <v>670.3</v>
      </c>
      <c r="J22" s="171">
        <f t="shared" si="0"/>
        <v>99.880792728356425</v>
      </c>
    </row>
    <row r="23" spans="1:10" ht="25.2" thickBot="1">
      <c r="A23" s="166"/>
      <c r="B23" s="172" t="s">
        <v>81</v>
      </c>
      <c r="C23" s="172">
        <v>992</v>
      </c>
      <c r="D23" s="177" t="s">
        <v>35</v>
      </c>
      <c r="E23" s="177" t="s">
        <v>37</v>
      </c>
      <c r="F23" s="172" t="s">
        <v>324</v>
      </c>
      <c r="G23" s="169">
        <v>120</v>
      </c>
      <c r="H23" s="170">
        <v>671.1</v>
      </c>
      <c r="I23" s="171">
        <v>670.3</v>
      </c>
      <c r="J23" s="171">
        <f t="shared" si="0"/>
        <v>99.880792728356425</v>
      </c>
    </row>
    <row r="24" spans="1:10" ht="49.2" thickBot="1">
      <c r="A24" s="166"/>
      <c r="B24" s="167" t="s">
        <v>211</v>
      </c>
      <c r="C24" s="167">
        <v>992</v>
      </c>
      <c r="D24" s="177" t="s">
        <v>35</v>
      </c>
      <c r="E24" s="168" t="s">
        <v>38</v>
      </c>
      <c r="F24" s="167"/>
      <c r="G24" s="169"/>
      <c r="H24" s="170">
        <f>H25</f>
        <v>4311</v>
      </c>
      <c r="I24" s="171">
        <f>I25</f>
        <v>4230.6000000000004</v>
      </c>
      <c r="J24" s="171">
        <f t="shared" si="0"/>
        <v>98.135003479471138</v>
      </c>
    </row>
    <row r="25" spans="1:10" ht="25.2" thickBot="1">
      <c r="A25" s="166"/>
      <c r="B25" s="172" t="s">
        <v>82</v>
      </c>
      <c r="C25" s="172">
        <v>992</v>
      </c>
      <c r="D25" s="177" t="s">
        <v>35</v>
      </c>
      <c r="E25" s="168" t="s">
        <v>38</v>
      </c>
      <c r="F25" s="172" t="s">
        <v>325</v>
      </c>
      <c r="G25" s="169"/>
      <c r="H25" s="170">
        <f>H26+H31</f>
        <v>4311</v>
      </c>
      <c r="I25" s="170">
        <f>I26+I31</f>
        <v>4230.6000000000004</v>
      </c>
      <c r="J25" s="171">
        <f t="shared" si="0"/>
        <v>98.135003479471138</v>
      </c>
    </row>
    <row r="26" spans="1:10" ht="15" thickBot="1">
      <c r="A26" s="166"/>
      <c r="B26" s="172" t="s">
        <v>83</v>
      </c>
      <c r="C26" s="172">
        <v>992</v>
      </c>
      <c r="D26" s="177" t="s">
        <v>35</v>
      </c>
      <c r="E26" s="168" t="s">
        <v>38</v>
      </c>
      <c r="F26" s="172" t="s">
        <v>326</v>
      </c>
      <c r="G26" s="169"/>
      <c r="H26" s="170">
        <f>H27</f>
        <v>4307.2</v>
      </c>
      <c r="I26" s="171">
        <f>I27</f>
        <v>4226.8</v>
      </c>
      <c r="J26" s="171">
        <f t="shared" si="0"/>
        <v>98.133358098068356</v>
      </c>
    </row>
    <row r="27" spans="1:10" ht="25.2" thickBot="1">
      <c r="A27" s="166"/>
      <c r="B27" s="172" t="s">
        <v>327</v>
      </c>
      <c r="C27" s="172">
        <v>992</v>
      </c>
      <c r="D27" s="177" t="s">
        <v>35</v>
      </c>
      <c r="E27" s="168" t="s">
        <v>38</v>
      </c>
      <c r="F27" s="172" t="s">
        <v>328</v>
      </c>
      <c r="G27" s="169"/>
      <c r="H27" s="171">
        <f>H28+H29+H30</f>
        <v>4307.2</v>
      </c>
      <c r="I27" s="171">
        <f>I28+I29+I30</f>
        <v>4226.8</v>
      </c>
      <c r="J27" s="171">
        <f t="shared" si="0"/>
        <v>98.133358098068356</v>
      </c>
    </row>
    <row r="28" spans="1:10" ht="25.2" thickBot="1">
      <c r="A28" s="166"/>
      <c r="B28" s="172" t="s">
        <v>81</v>
      </c>
      <c r="C28" s="172">
        <v>992</v>
      </c>
      <c r="D28" s="177" t="s">
        <v>35</v>
      </c>
      <c r="E28" s="168" t="s">
        <v>38</v>
      </c>
      <c r="F28" s="172" t="s">
        <v>328</v>
      </c>
      <c r="G28" s="169">
        <v>120</v>
      </c>
      <c r="H28" s="170">
        <v>3317.6</v>
      </c>
      <c r="I28" s="171">
        <v>3317.4</v>
      </c>
      <c r="J28" s="171">
        <f t="shared" si="0"/>
        <v>99.993971545695686</v>
      </c>
    </row>
    <row r="29" spans="1:10" ht="25.2" thickBot="1">
      <c r="A29" s="166"/>
      <c r="B29" s="172" t="s">
        <v>84</v>
      </c>
      <c r="C29" s="172">
        <v>992</v>
      </c>
      <c r="D29" s="177" t="s">
        <v>35</v>
      </c>
      <c r="E29" s="168" t="s">
        <v>38</v>
      </c>
      <c r="F29" s="172" t="s">
        <v>328</v>
      </c>
      <c r="G29" s="169">
        <v>240</v>
      </c>
      <c r="H29" s="170">
        <v>819.8</v>
      </c>
      <c r="I29" s="171">
        <v>740.4</v>
      </c>
      <c r="J29" s="171">
        <f t="shared" si="0"/>
        <v>90.314710905098806</v>
      </c>
    </row>
    <row r="30" spans="1:10" ht="15" thickBot="1">
      <c r="A30" s="166"/>
      <c r="B30" s="172" t="s">
        <v>26</v>
      </c>
      <c r="C30" s="172">
        <v>992</v>
      </c>
      <c r="D30" s="177" t="s">
        <v>35</v>
      </c>
      <c r="E30" s="168" t="s">
        <v>38</v>
      </c>
      <c r="F30" s="172" t="s">
        <v>328</v>
      </c>
      <c r="G30" s="169">
        <v>850</v>
      </c>
      <c r="H30" s="170">
        <v>169.8</v>
      </c>
      <c r="I30" s="171">
        <v>169</v>
      </c>
      <c r="J30" s="171">
        <f t="shared" si="0"/>
        <v>99.528857479387511</v>
      </c>
    </row>
    <row r="31" spans="1:10" ht="37.200000000000003" thickBot="1">
      <c r="A31" s="166"/>
      <c r="B31" s="172" t="s">
        <v>329</v>
      </c>
      <c r="C31" s="172">
        <v>992</v>
      </c>
      <c r="D31" s="177" t="s">
        <v>35</v>
      </c>
      <c r="E31" s="168" t="s">
        <v>38</v>
      </c>
      <c r="F31" s="172" t="s">
        <v>330</v>
      </c>
      <c r="G31" s="169"/>
      <c r="H31" s="170">
        <f>H32</f>
        <v>3.8</v>
      </c>
      <c r="I31" s="171">
        <f>I32</f>
        <v>3.8</v>
      </c>
      <c r="J31" s="171">
        <f t="shared" si="0"/>
        <v>100</v>
      </c>
    </row>
    <row r="32" spans="1:10" ht="37.200000000000003" thickBot="1">
      <c r="A32" s="166"/>
      <c r="B32" s="172" t="s">
        <v>331</v>
      </c>
      <c r="C32" s="172">
        <v>992</v>
      </c>
      <c r="D32" s="177" t="s">
        <v>35</v>
      </c>
      <c r="E32" s="168" t="s">
        <v>38</v>
      </c>
      <c r="F32" s="172" t="s">
        <v>332</v>
      </c>
      <c r="G32" s="169"/>
      <c r="H32" s="170">
        <f>H33</f>
        <v>3.8</v>
      </c>
      <c r="I32" s="171">
        <f>I33</f>
        <v>3.8</v>
      </c>
      <c r="J32" s="171">
        <f t="shared" si="0"/>
        <v>100</v>
      </c>
    </row>
    <row r="33" spans="1:10" ht="25.2" thickBot="1">
      <c r="A33" s="166"/>
      <c r="B33" s="172" t="s">
        <v>84</v>
      </c>
      <c r="C33" s="172">
        <v>992</v>
      </c>
      <c r="D33" s="177" t="s">
        <v>35</v>
      </c>
      <c r="E33" s="168" t="s">
        <v>38</v>
      </c>
      <c r="F33" s="172" t="s">
        <v>332</v>
      </c>
      <c r="G33" s="169">
        <v>240</v>
      </c>
      <c r="H33" s="170">
        <v>3.8</v>
      </c>
      <c r="I33" s="171">
        <v>3.8</v>
      </c>
      <c r="J33" s="171">
        <f t="shared" si="0"/>
        <v>100</v>
      </c>
    </row>
    <row r="34" spans="1:10" ht="15" thickBot="1">
      <c r="A34" s="166"/>
      <c r="B34" s="179" t="s">
        <v>229</v>
      </c>
      <c r="C34" s="179">
        <v>992</v>
      </c>
      <c r="D34" s="177" t="s">
        <v>35</v>
      </c>
      <c r="E34" s="180">
        <v>11</v>
      </c>
      <c r="F34" s="179"/>
      <c r="H34" s="170">
        <f t="shared" ref="H34:I37" si="3">H35</f>
        <v>40</v>
      </c>
      <c r="I34" s="171">
        <f t="shared" si="3"/>
        <v>0</v>
      </c>
      <c r="J34" s="171">
        <f t="shared" si="0"/>
        <v>0</v>
      </c>
    </row>
    <row r="35" spans="1:10" ht="25.2" thickBot="1">
      <c r="A35" s="181"/>
      <c r="B35" s="182" t="s">
        <v>333</v>
      </c>
      <c r="C35" s="184">
        <v>992</v>
      </c>
      <c r="D35" s="177" t="s">
        <v>35</v>
      </c>
      <c r="E35" s="183">
        <v>11</v>
      </c>
      <c r="F35" s="184" t="s">
        <v>325</v>
      </c>
      <c r="G35" s="185"/>
      <c r="H35" s="170">
        <f t="shared" si="3"/>
        <v>40</v>
      </c>
      <c r="I35" s="171">
        <f t="shared" si="3"/>
        <v>0</v>
      </c>
      <c r="J35" s="171">
        <f t="shared" si="0"/>
        <v>0</v>
      </c>
    </row>
    <row r="36" spans="1:10" ht="25.2" thickBot="1">
      <c r="A36" s="186"/>
      <c r="B36" s="187" t="s">
        <v>334</v>
      </c>
      <c r="C36" s="172">
        <v>992</v>
      </c>
      <c r="D36" s="177" t="s">
        <v>35</v>
      </c>
      <c r="E36" s="188">
        <v>11</v>
      </c>
      <c r="F36" s="172" t="s">
        <v>335</v>
      </c>
      <c r="G36" s="169"/>
      <c r="H36" s="170">
        <f t="shared" si="3"/>
        <v>40</v>
      </c>
      <c r="I36" s="171">
        <f t="shared" si="3"/>
        <v>0</v>
      </c>
      <c r="J36" s="171">
        <f t="shared" si="0"/>
        <v>0</v>
      </c>
    </row>
    <row r="37" spans="1:10" ht="25.2" thickBot="1">
      <c r="A37" s="166"/>
      <c r="B37" s="172" t="s">
        <v>336</v>
      </c>
      <c r="C37" s="172">
        <v>992</v>
      </c>
      <c r="D37" s="177" t="s">
        <v>35</v>
      </c>
      <c r="E37" s="188">
        <v>11</v>
      </c>
      <c r="F37" s="172" t="s">
        <v>337</v>
      </c>
      <c r="G37" s="169"/>
      <c r="H37" s="170">
        <f t="shared" si="3"/>
        <v>40</v>
      </c>
      <c r="I37" s="171">
        <f t="shared" si="3"/>
        <v>0</v>
      </c>
      <c r="J37" s="171">
        <f t="shared" si="0"/>
        <v>0</v>
      </c>
    </row>
    <row r="38" spans="1:10" ht="15" thickBot="1">
      <c r="A38" s="166"/>
      <c r="B38" s="172" t="s">
        <v>338</v>
      </c>
      <c r="C38" s="172">
        <v>992</v>
      </c>
      <c r="D38" s="177" t="s">
        <v>35</v>
      </c>
      <c r="E38" s="188">
        <v>11</v>
      </c>
      <c r="F38" s="172" t="s">
        <v>337</v>
      </c>
      <c r="G38" s="169">
        <v>870</v>
      </c>
      <c r="H38" s="170">
        <v>40</v>
      </c>
      <c r="I38" s="171">
        <v>0</v>
      </c>
      <c r="J38" s="171">
        <f t="shared" si="0"/>
        <v>0</v>
      </c>
    </row>
    <row r="39" spans="1:10" ht="15" thickBot="1">
      <c r="A39" s="166"/>
      <c r="B39" s="167" t="s">
        <v>11</v>
      </c>
      <c r="C39" s="167">
        <v>992</v>
      </c>
      <c r="D39" s="177" t="s">
        <v>35</v>
      </c>
      <c r="E39" s="168">
        <v>13</v>
      </c>
      <c r="F39" s="167"/>
      <c r="G39" s="169"/>
      <c r="H39" s="170">
        <f>H40</f>
        <v>2395.8000000000006</v>
      </c>
      <c r="I39" s="170">
        <f>I40</f>
        <v>2390.6999999999998</v>
      </c>
      <c r="J39" s="171">
        <f t="shared" si="0"/>
        <v>99.787127473077845</v>
      </c>
    </row>
    <row r="40" spans="1:10" ht="25.2" thickBot="1">
      <c r="A40" s="166"/>
      <c r="B40" s="172" t="s">
        <v>82</v>
      </c>
      <c r="C40" s="172">
        <v>992</v>
      </c>
      <c r="D40" s="177" t="s">
        <v>35</v>
      </c>
      <c r="E40" s="188">
        <v>13</v>
      </c>
      <c r="F40" s="172" t="s">
        <v>325</v>
      </c>
      <c r="G40" s="169"/>
      <c r="H40" s="170">
        <f>H41+H46+H53</f>
        <v>2395.8000000000006</v>
      </c>
      <c r="I40" s="170">
        <f>I41+I46+I53</f>
        <v>2390.6999999999998</v>
      </c>
      <c r="J40" s="171">
        <f t="shared" si="0"/>
        <v>99.787127473077845</v>
      </c>
    </row>
    <row r="41" spans="1:10" ht="25.2" thickBot="1">
      <c r="A41" s="166"/>
      <c r="B41" s="172" t="s">
        <v>339</v>
      </c>
      <c r="C41" s="172">
        <v>992</v>
      </c>
      <c r="D41" s="177" t="s">
        <v>35</v>
      </c>
      <c r="E41" s="188">
        <v>13</v>
      </c>
      <c r="F41" s="172" t="s">
        <v>340</v>
      </c>
      <c r="G41" s="169"/>
      <c r="H41" s="170">
        <f>H42</f>
        <v>2062.1000000000004</v>
      </c>
      <c r="I41" s="171">
        <f>I42</f>
        <v>2057.3999999999996</v>
      </c>
      <c r="J41" s="171">
        <f t="shared" si="0"/>
        <v>99.772077008874419</v>
      </c>
    </row>
    <row r="42" spans="1:10" ht="25.2" thickBot="1">
      <c r="A42" s="166"/>
      <c r="B42" s="172" t="s">
        <v>85</v>
      </c>
      <c r="C42" s="172">
        <v>992</v>
      </c>
      <c r="D42" s="177" t="s">
        <v>35</v>
      </c>
      <c r="E42" s="188">
        <v>13</v>
      </c>
      <c r="F42" s="172" t="s">
        <v>341</v>
      </c>
      <c r="G42" s="169"/>
      <c r="H42" s="171">
        <f>H43+H44+H45</f>
        <v>2062.1000000000004</v>
      </c>
      <c r="I42" s="171">
        <f>I43+I44+I45</f>
        <v>2057.3999999999996</v>
      </c>
      <c r="J42" s="171">
        <f t="shared" si="0"/>
        <v>99.772077008874419</v>
      </c>
    </row>
    <row r="43" spans="1:10" ht="25.2" thickBot="1">
      <c r="A43" s="166"/>
      <c r="B43" s="172" t="s">
        <v>27</v>
      </c>
      <c r="C43" s="172">
        <v>992</v>
      </c>
      <c r="D43" s="177" t="s">
        <v>35</v>
      </c>
      <c r="E43" s="188">
        <v>13</v>
      </c>
      <c r="F43" s="172" t="s">
        <v>341</v>
      </c>
      <c r="G43" s="169">
        <v>110</v>
      </c>
      <c r="H43" s="170">
        <v>1935</v>
      </c>
      <c r="I43" s="171">
        <v>1933.8</v>
      </c>
      <c r="J43" s="171">
        <f t="shared" si="0"/>
        <v>99.937984496124031</v>
      </c>
    </row>
    <row r="44" spans="1:10" ht="25.2" thickBot="1">
      <c r="A44" s="166"/>
      <c r="B44" s="172" t="s">
        <v>84</v>
      </c>
      <c r="C44" s="172">
        <v>992</v>
      </c>
      <c r="D44" s="177" t="s">
        <v>35</v>
      </c>
      <c r="E44" s="188">
        <v>13</v>
      </c>
      <c r="F44" s="172" t="s">
        <v>341</v>
      </c>
      <c r="G44" s="169">
        <v>240</v>
      </c>
      <c r="H44" s="170">
        <v>116.3</v>
      </c>
      <c r="I44" s="171">
        <v>114.1</v>
      </c>
      <c r="J44" s="171">
        <f t="shared" si="0"/>
        <v>98.108340498710234</v>
      </c>
    </row>
    <row r="45" spans="1:10" ht="15" thickBot="1">
      <c r="A45" s="166"/>
      <c r="B45" s="172" t="s">
        <v>26</v>
      </c>
      <c r="C45" s="172">
        <v>992</v>
      </c>
      <c r="D45" s="177" t="s">
        <v>35</v>
      </c>
      <c r="E45" s="188">
        <v>13</v>
      </c>
      <c r="F45" s="172" t="s">
        <v>341</v>
      </c>
      <c r="G45" s="169">
        <v>850</v>
      </c>
      <c r="H45" s="170">
        <v>10.8</v>
      </c>
      <c r="I45" s="171">
        <v>9.5</v>
      </c>
      <c r="J45" s="171">
        <f t="shared" si="0"/>
        <v>87.962962962962962</v>
      </c>
    </row>
    <row r="46" spans="1:10" ht="25.2" thickBot="1">
      <c r="A46" s="166"/>
      <c r="B46" s="172" t="s">
        <v>342</v>
      </c>
      <c r="C46" s="172">
        <v>992</v>
      </c>
      <c r="D46" s="177" t="s">
        <v>35</v>
      </c>
      <c r="E46" s="188">
        <v>13</v>
      </c>
      <c r="F46" s="172" t="s">
        <v>343</v>
      </c>
      <c r="G46" s="169"/>
      <c r="H46" s="170">
        <f>H47+H50</f>
        <v>42.8</v>
      </c>
      <c r="I46" s="170">
        <f>I47+I50</f>
        <v>42.5</v>
      </c>
      <c r="J46" s="171">
        <f t="shared" si="0"/>
        <v>99.299065420560751</v>
      </c>
    </row>
    <row r="47" spans="1:10" ht="25.2" thickBot="1">
      <c r="A47" s="166"/>
      <c r="B47" s="172" t="s">
        <v>344</v>
      </c>
      <c r="C47" s="172">
        <v>992</v>
      </c>
      <c r="D47" s="177" t="s">
        <v>35</v>
      </c>
      <c r="E47" s="188">
        <v>13</v>
      </c>
      <c r="F47" s="172" t="s">
        <v>345</v>
      </c>
      <c r="G47" s="169"/>
      <c r="H47" s="170">
        <f>H48</f>
        <v>34.799999999999997</v>
      </c>
      <c r="I47" s="171">
        <f>I48</f>
        <v>34.5</v>
      </c>
      <c r="J47" s="171">
        <f t="shared" si="0"/>
        <v>99.137931034482762</v>
      </c>
    </row>
    <row r="48" spans="1:10" ht="15" thickBot="1">
      <c r="A48" s="166"/>
      <c r="B48" s="172" t="s">
        <v>87</v>
      </c>
      <c r="C48" s="172">
        <v>992</v>
      </c>
      <c r="D48" s="177" t="s">
        <v>35</v>
      </c>
      <c r="E48" s="188">
        <v>13</v>
      </c>
      <c r="F48" s="172" t="s">
        <v>346</v>
      </c>
      <c r="G48" s="169"/>
      <c r="H48" s="170">
        <f>H49</f>
        <v>34.799999999999997</v>
      </c>
      <c r="I48" s="171">
        <f>I49</f>
        <v>34.5</v>
      </c>
      <c r="J48" s="171">
        <f t="shared" si="0"/>
        <v>99.137931034482762</v>
      </c>
    </row>
    <row r="49" spans="1:10" ht="25.2" thickBot="1">
      <c r="A49" s="166"/>
      <c r="B49" s="172" t="s">
        <v>84</v>
      </c>
      <c r="C49" s="172">
        <v>992</v>
      </c>
      <c r="D49" s="177" t="s">
        <v>35</v>
      </c>
      <c r="E49" s="188">
        <v>13</v>
      </c>
      <c r="F49" s="172" t="s">
        <v>346</v>
      </c>
      <c r="G49" s="169">
        <v>240</v>
      </c>
      <c r="H49" s="170">
        <v>34.799999999999997</v>
      </c>
      <c r="I49" s="171">
        <v>34.5</v>
      </c>
      <c r="J49" s="171">
        <f t="shared" si="0"/>
        <v>99.137931034482762</v>
      </c>
    </row>
    <row r="50" spans="1:10" ht="49.2" thickBot="1">
      <c r="A50" s="166"/>
      <c r="B50" s="172" t="s">
        <v>479</v>
      </c>
      <c r="C50" s="172">
        <v>992</v>
      </c>
      <c r="D50" s="177" t="s">
        <v>35</v>
      </c>
      <c r="E50" s="188">
        <v>13</v>
      </c>
      <c r="F50" s="172" t="s">
        <v>347</v>
      </c>
      <c r="G50" s="169"/>
      <c r="H50" s="170">
        <f>H51</f>
        <v>8</v>
      </c>
      <c r="I50" s="171">
        <f>I51</f>
        <v>8</v>
      </c>
      <c r="J50" s="171">
        <f t="shared" si="0"/>
        <v>100</v>
      </c>
    </row>
    <row r="51" spans="1:10" ht="15" thickBot="1">
      <c r="A51" s="166"/>
      <c r="B51" s="172" t="s">
        <v>87</v>
      </c>
      <c r="C51" s="172">
        <v>992</v>
      </c>
      <c r="D51" s="177" t="s">
        <v>35</v>
      </c>
      <c r="E51" s="188">
        <v>13</v>
      </c>
      <c r="F51" s="172" t="s">
        <v>348</v>
      </c>
      <c r="G51" s="169"/>
      <c r="H51" s="170">
        <f>H52</f>
        <v>8</v>
      </c>
      <c r="I51" s="171">
        <f>I52</f>
        <v>8</v>
      </c>
      <c r="J51" s="171">
        <f t="shared" si="0"/>
        <v>100</v>
      </c>
    </row>
    <row r="52" spans="1:10" ht="25.2" thickBot="1">
      <c r="A52" s="166"/>
      <c r="B52" s="172" t="s">
        <v>84</v>
      </c>
      <c r="C52" s="172">
        <v>992</v>
      </c>
      <c r="D52" s="177" t="s">
        <v>35</v>
      </c>
      <c r="E52" s="188">
        <v>13</v>
      </c>
      <c r="F52" s="172" t="s">
        <v>348</v>
      </c>
      <c r="G52" s="169">
        <v>240</v>
      </c>
      <c r="H52" s="170">
        <v>8</v>
      </c>
      <c r="I52" s="171">
        <v>8</v>
      </c>
      <c r="J52" s="171">
        <f t="shared" si="0"/>
        <v>100</v>
      </c>
    </row>
    <row r="53" spans="1:10" ht="15" thickBot="1">
      <c r="A53" s="166"/>
      <c r="B53" s="172" t="s">
        <v>349</v>
      </c>
      <c r="C53" s="172">
        <v>992</v>
      </c>
      <c r="D53" s="177" t="s">
        <v>35</v>
      </c>
      <c r="E53" s="188">
        <v>13</v>
      </c>
      <c r="F53" s="172" t="s">
        <v>350</v>
      </c>
      <c r="G53" s="169"/>
      <c r="H53" s="170">
        <f>H54+H56+H59</f>
        <v>290.89999999999998</v>
      </c>
      <c r="I53" s="170">
        <f>I54+I56+I59</f>
        <v>290.79999999999995</v>
      </c>
      <c r="J53" s="171">
        <f t="shared" si="0"/>
        <v>99.965623925747678</v>
      </c>
    </row>
    <row r="54" spans="1:10" ht="15" thickBot="1">
      <c r="A54" s="189"/>
      <c r="B54" s="172" t="s">
        <v>351</v>
      </c>
      <c r="C54" s="172">
        <v>992</v>
      </c>
      <c r="D54" s="177" t="s">
        <v>35</v>
      </c>
      <c r="E54" s="188">
        <v>13</v>
      </c>
      <c r="F54" s="172" t="s">
        <v>352</v>
      </c>
      <c r="G54" s="190"/>
      <c r="H54" s="170">
        <f>H55</f>
        <v>5.2</v>
      </c>
      <c r="I54" s="171">
        <f>I55</f>
        <v>5.0999999999999996</v>
      </c>
      <c r="J54" s="171">
        <f t="shared" si="0"/>
        <v>98.076923076923066</v>
      </c>
    </row>
    <row r="55" spans="1:10" ht="25.2" thickBot="1">
      <c r="A55" s="189"/>
      <c r="B55" s="172" t="s">
        <v>84</v>
      </c>
      <c r="C55" s="172">
        <v>992</v>
      </c>
      <c r="D55" s="177" t="s">
        <v>35</v>
      </c>
      <c r="E55" s="188">
        <v>13</v>
      </c>
      <c r="F55" s="172" t="s">
        <v>352</v>
      </c>
      <c r="G55" s="169">
        <v>240</v>
      </c>
      <c r="H55" s="170">
        <v>5.2</v>
      </c>
      <c r="I55" s="171">
        <v>5.0999999999999996</v>
      </c>
      <c r="J55" s="171">
        <f t="shared" si="0"/>
        <v>98.076923076923066</v>
      </c>
    </row>
    <row r="56" spans="1:10" ht="25.2" thickBot="1">
      <c r="A56" s="166"/>
      <c r="B56" s="172" t="s">
        <v>86</v>
      </c>
      <c r="C56" s="172">
        <v>992</v>
      </c>
      <c r="D56" s="177" t="s">
        <v>35</v>
      </c>
      <c r="E56" s="188">
        <v>13</v>
      </c>
      <c r="F56" s="172" t="s">
        <v>353</v>
      </c>
      <c r="G56" s="169"/>
      <c r="H56" s="170">
        <f>H57</f>
        <v>245.7</v>
      </c>
      <c r="I56" s="171">
        <f>I57</f>
        <v>245.7</v>
      </c>
      <c r="J56" s="171">
        <f t="shared" si="0"/>
        <v>100</v>
      </c>
    </row>
    <row r="57" spans="1:10" ht="25.2" thickBot="1">
      <c r="A57" s="166"/>
      <c r="B57" s="172" t="s">
        <v>85</v>
      </c>
      <c r="C57" s="172">
        <v>992</v>
      </c>
      <c r="D57" s="177" t="s">
        <v>35</v>
      </c>
      <c r="E57" s="188">
        <v>13</v>
      </c>
      <c r="F57" s="172" t="s">
        <v>354</v>
      </c>
      <c r="G57" s="169"/>
      <c r="H57" s="170">
        <f>H58</f>
        <v>245.7</v>
      </c>
      <c r="I57" s="171">
        <f>I58</f>
        <v>245.7</v>
      </c>
      <c r="J57" s="171">
        <f t="shared" si="0"/>
        <v>100</v>
      </c>
    </row>
    <row r="58" spans="1:10" ht="15" thickBot="1">
      <c r="A58" s="166"/>
      <c r="B58" s="172" t="s">
        <v>2</v>
      </c>
      <c r="C58" s="172">
        <v>992</v>
      </c>
      <c r="D58" s="177" t="s">
        <v>35</v>
      </c>
      <c r="E58" s="188">
        <v>13</v>
      </c>
      <c r="F58" s="172" t="s">
        <v>354</v>
      </c>
      <c r="G58" s="169">
        <v>540</v>
      </c>
      <c r="H58" s="170">
        <v>245.7</v>
      </c>
      <c r="I58" s="171">
        <v>245.7</v>
      </c>
      <c r="J58" s="171">
        <f t="shared" si="0"/>
        <v>100</v>
      </c>
    </row>
    <row r="59" spans="1:10" ht="49.2" thickBot="1">
      <c r="A59" s="166"/>
      <c r="B59" s="167" t="s">
        <v>460</v>
      </c>
      <c r="C59" s="167">
        <v>992</v>
      </c>
      <c r="D59" s="177" t="s">
        <v>35</v>
      </c>
      <c r="E59" s="168">
        <v>13</v>
      </c>
      <c r="F59" s="167" t="s">
        <v>355</v>
      </c>
      <c r="G59" s="169"/>
      <c r="H59" s="170">
        <f>H60</f>
        <v>40</v>
      </c>
      <c r="I59" s="171">
        <f>I60</f>
        <v>40</v>
      </c>
      <c r="J59" s="171">
        <f t="shared" si="0"/>
        <v>100</v>
      </c>
    </row>
    <row r="60" spans="1:10" ht="15" thickBot="1">
      <c r="A60" s="166"/>
      <c r="B60" s="167" t="s">
        <v>356</v>
      </c>
      <c r="C60" s="167">
        <v>992</v>
      </c>
      <c r="D60" s="177" t="s">
        <v>35</v>
      </c>
      <c r="E60" s="168">
        <v>13</v>
      </c>
      <c r="F60" s="167" t="s">
        <v>316</v>
      </c>
      <c r="G60" s="169"/>
      <c r="H60" s="170">
        <f>H61</f>
        <v>40</v>
      </c>
      <c r="I60" s="171">
        <f>I61</f>
        <v>40</v>
      </c>
      <c r="J60" s="171">
        <f t="shared" si="0"/>
        <v>100</v>
      </c>
    </row>
    <row r="61" spans="1:10" ht="25.2" thickBot="1">
      <c r="A61" s="166"/>
      <c r="B61" s="167" t="s">
        <v>84</v>
      </c>
      <c r="C61" s="167">
        <v>992</v>
      </c>
      <c r="D61" s="177" t="s">
        <v>35</v>
      </c>
      <c r="E61" s="168">
        <v>13</v>
      </c>
      <c r="F61" s="167" t="s">
        <v>316</v>
      </c>
      <c r="G61" s="169">
        <v>240</v>
      </c>
      <c r="H61" s="170">
        <v>40</v>
      </c>
      <c r="I61" s="171">
        <v>40</v>
      </c>
      <c r="J61" s="171">
        <f t="shared" si="0"/>
        <v>100</v>
      </c>
    </row>
    <row r="62" spans="1:10" ht="15" thickBot="1">
      <c r="A62" s="191" t="s">
        <v>46</v>
      </c>
      <c r="B62" s="192" t="s">
        <v>20</v>
      </c>
      <c r="C62" s="192">
        <v>992</v>
      </c>
      <c r="D62" s="193" t="s">
        <v>37</v>
      </c>
      <c r="E62" s="193"/>
      <c r="F62" s="192"/>
      <c r="G62" s="194"/>
      <c r="H62" s="195">
        <f t="shared" ref="H62:I65" si="4">H63</f>
        <v>186</v>
      </c>
      <c r="I62" s="196">
        <f t="shared" si="4"/>
        <v>186</v>
      </c>
      <c r="J62" s="196">
        <f t="shared" si="0"/>
        <v>100</v>
      </c>
    </row>
    <row r="63" spans="1:10" ht="15" thickBot="1">
      <c r="A63" s="166"/>
      <c r="B63" s="172" t="s">
        <v>15</v>
      </c>
      <c r="C63" s="172">
        <v>992</v>
      </c>
      <c r="D63" s="188" t="s">
        <v>37</v>
      </c>
      <c r="E63" s="188" t="s">
        <v>40</v>
      </c>
      <c r="F63" s="172"/>
      <c r="G63" s="169"/>
      <c r="H63" s="170">
        <f t="shared" si="4"/>
        <v>186</v>
      </c>
      <c r="I63" s="171">
        <f t="shared" si="4"/>
        <v>186</v>
      </c>
      <c r="J63" s="171">
        <f t="shared" si="0"/>
        <v>100</v>
      </c>
    </row>
    <row r="64" spans="1:10" ht="25.2" thickBot="1">
      <c r="A64" s="166"/>
      <c r="B64" s="172" t="s">
        <v>357</v>
      </c>
      <c r="C64" s="172">
        <v>992</v>
      </c>
      <c r="D64" s="188" t="s">
        <v>37</v>
      </c>
      <c r="E64" s="188" t="s">
        <v>40</v>
      </c>
      <c r="F64" s="172" t="s">
        <v>325</v>
      </c>
      <c r="G64" s="169"/>
      <c r="H64" s="170">
        <f t="shared" si="4"/>
        <v>186</v>
      </c>
      <c r="I64" s="171">
        <f t="shared" si="4"/>
        <v>186</v>
      </c>
      <c r="J64" s="171">
        <f t="shared" si="0"/>
        <v>100</v>
      </c>
    </row>
    <row r="65" spans="1:10" ht="37.200000000000003" thickBot="1">
      <c r="A65" s="166"/>
      <c r="B65" s="172" t="s">
        <v>329</v>
      </c>
      <c r="C65" s="172">
        <v>992</v>
      </c>
      <c r="D65" s="188" t="s">
        <v>37</v>
      </c>
      <c r="E65" s="188" t="s">
        <v>40</v>
      </c>
      <c r="F65" s="172" t="s">
        <v>330</v>
      </c>
      <c r="G65" s="169"/>
      <c r="H65" s="170">
        <f t="shared" si="4"/>
        <v>186</v>
      </c>
      <c r="I65" s="171">
        <f t="shared" si="4"/>
        <v>186</v>
      </c>
      <c r="J65" s="171">
        <f t="shared" si="0"/>
        <v>100</v>
      </c>
    </row>
    <row r="66" spans="1:10" ht="37.200000000000003" thickBot="1">
      <c r="A66" s="166"/>
      <c r="B66" s="172" t="s">
        <v>358</v>
      </c>
      <c r="C66" s="172">
        <v>992</v>
      </c>
      <c r="D66" s="188" t="s">
        <v>37</v>
      </c>
      <c r="E66" s="188" t="s">
        <v>40</v>
      </c>
      <c r="F66" s="172" t="s">
        <v>359</v>
      </c>
      <c r="G66" s="169"/>
      <c r="H66" s="170">
        <f>H67</f>
        <v>186</v>
      </c>
      <c r="I66" s="170">
        <f>I67</f>
        <v>186</v>
      </c>
      <c r="J66" s="171">
        <f t="shared" si="0"/>
        <v>100</v>
      </c>
    </row>
    <row r="67" spans="1:10" ht="25.2" thickBot="1">
      <c r="A67" s="197"/>
      <c r="B67" s="198" t="s">
        <v>81</v>
      </c>
      <c r="C67" s="198">
        <v>992</v>
      </c>
      <c r="D67" s="188" t="s">
        <v>37</v>
      </c>
      <c r="E67" s="188" t="s">
        <v>40</v>
      </c>
      <c r="F67" s="172" t="s">
        <v>359</v>
      </c>
      <c r="G67" s="199">
        <v>120</v>
      </c>
      <c r="H67" s="170">
        <v>186</v>
      </c>
      <c r="I67" s="171">
        <v>186</v>
      </c>
      <c r="J67" s="171">
        <f t="shared" si="0"/>
        <v>100</v>
      </c>
    </row>
    <row r="68" spans="1:10" ht="24">
      <c r="A68" s="153" t="s">
        <v>47</v>
      </c>
      <c r="B68" s="153" t="s">
        <v>28</v>
      </c>
      <c r="C68" s="153">
        <v>992</v>
      </c>
      <c r="D68" s="202" t="s">
        <v>40</v>
      </c>
      <c r="E68" s="202"/>
      <c r="F68" s="153"/>
      <c r="G68" s="153"/>
      <c r="H68" s="203">
        <f>H69+H73</f>
        <v>53.7</v>
      </c>
      <c r="I68" s="203">
        <f>I69+I73</f>
        <v>40.5</v>
      </c>
      <c r="J68" s="196">
        <f t="shared" si="0"/>
        <v>75.418994413407816</v>
      </c>
    </row>
    <row r="69" spans="1:10" ht="15" thickBot="1">
      <c r="A69" s="166"/>
      <c r="B69" s="172" t="s">
        <v>446</v>
      </c>
      <c r="C69" s="172">
        <v>992</v>
      </c>
      <c r="D69" s="177" t="s">
        <v>40</v>
      </c>
      <c r="E69" s="188">
        <v>10</v>
      </c>
      <c r="F69" s="172"/>
      <c r="G69" s="169"/>
      <c r="H69" s="170">
        <f t="shared" ref="H69:I71" si="5">H70</f>
        <v>1.7</v>
      </c>
      <c r="I69" s="171">
        <f t="shared" si="5"/>
        <v>1.7</v>
      </c>
      <c r="J69" s="171">
        <f t="shared" ref="J69:J127" si="6">I69*100/H69</f>
        <v>100</v>
      </c>
    </row>
    <row r="70" spans="1:10" ht="37.200000000000003" thickBot="1">
      <c r="A70" s="166"/>
      <c r="B70" s="172" t="s">
        <v>480</v>
      </c>
      <c r="C70" s="172">
        <v>992</v>
      </c>
      <c r="D70" s="177" t="s">
        <v>40</v>
      </c>
      <c r="E70" s="188">
        <v>10</v>
      </c>
      <c r="F70" s="172" t="s">
        <v>481</v>
      </c>
      <c r="G70" s="169"/>
      <c r="H70" s="170">
        <f t="shared" si="5"/>
        <v>1.7</v>
      </c>
      <c r="I70" s="171">
        <f t="shared" si="5"/>
        <v>1.7</v>
      </c>
      <c r="J70" s="171">
        <f t="shared" si="6"/>
        <v>100</v>
      </c>
    </row>
    <row r="71" spans="1:10" ht="15" thickBot="1">
      <c r="A71" s="166"/>
      <c r="B71" s="172" t="s">
        <v>482</v>
      </c>
      <c r="C71" s="172">
        <v>992</v>
      </c>
      <c r="D71" s="177" t="s">
        <v>40</v>
      </c>
      <c r="E71" s="188">
        <v>10</v>
      </c>
      <c r="F71" s="172" t="s">
        <v>483</v>
      </c>
      <c r="G71" s="169"/>
      <c r="H71" s="170">
        <f t="shared" si="5"/>
        <v>1.7</v>
      </c>
      <c r="I71" s="171">
        <f t="shared" si="5"/>
        <v>1.7</v>
      </c>
      <c r="J71" s="171">
        <f t="shared" si="6"/>
        <v>100</v>
      </c>
    </row>
    <row r="72" spans="1:10" ht="25.2" thickBot="1">
      <c r="A72" s="166"/>
      <c r="B72" s="172" t="s">
        <v>84</v>
      </c>
      <c r="C72" s="172">
        <v>992</v>
      </c>
      <c r="D72" s="177" t="s">
        <v>40</v>
      </c>
      <c r="E72" s="188">
        <v>10</v>
      </c>
      <c r="F72" s="172" t="s">
        <v>483</v>
      </c>
      <c r="G72" s="169">
        <v>240</v>
      </c>
      <c r="H72" s="170">
        <v>1.7</v>
      </c>
      <c r="I72" s="171">
        <v>1.7</v>
      </c>
      <c r="J72" s="171">
        <f t="shared" si="6"/>
        <v>100</v>
      </c>
    </row>
    <row r="73" spans="1:10" ht="25.2" thickBot="1">
      <c r="A73" s="166"/>
      <c r="B73" s="167" t="s">
        <v>192</v>
      </c>
      <c r="C73" s="167">
        <v>992</v>
      </c>
      <c r="D73" s="177" t="s">
        <v>40</v>
      </c>
      <c r="E73" s="168">
        <v>14</v>
      </c>
      <c r="F73" s="167"/>
      <c r="G73" s="169"/>
      <c r="H73" s="170">
        <f t="shared" ref="H73:I77" si="7">H74</f>
        <v>52</v>
      </c>
      <c r="I73" s="171">
        <f t="shared" si="7"/>
        <v>38.799999999999997</v>
      </c>
      <c r="J73" s="171">
        <f t="shared" si="6"/>
        <v>74.615384615384613</v>
      </c>
    </row>
    <row r="74" spans="1:10" ht="49.2" thickBot="1">
      <c r="A74" s="166"/>
      <c r="B74" s="172" t="s">
        <v>362</v>
      </c>
      <c r="C74" s="172">
        <v>992</v>
      </c>
      <c r="D74" s="177" t="s">
        <v>40</v>
      </c>
      <c r="E74" s="188">
        <v>14</v>
      </c>
      <c r="F74" s="172" t="s">
        <v>363</v>
      </c>
      <c r="G74" s="169"/>
      <c r="H74" s="170">
        <f t="shared" si="7"/>
        <v>52</v>
      </c>
      <c r="I74" s="171">
        <f t="shared" si="7"/>
        <v>38.799999999999997</v>
      </c>
      <c r="J74" s="171">
        <f t="shared" si="6"/>
        <v>74.615384615384613</v>
      </c>
    </row>
    <row r="75" spans="1:10" ht="49.2" thickBot="1">
      <c r="A75" s="166"/>
      <c r="B75" s="172" t="s">
        <v>484</v>
      </c>
      <c r="C75" s="179">
        <v>992</v>
      </c>
      <c r="D75" s="177" t="s">
        <v>40</v>
      </c>
      <c r="E75" s="168">
        <v>14</v>
      </c>
      <c r="F75" s="167" t="s">
        <v>364</v>
      </c>
      <c r="G75" s="169"/>
      <c r="H75" s="170">
        <f t="shared" si="7"/>
        <v>52</v>
      </c>
      <c r="I75" s="171">
        <f t="shared" si="7"/>
        <v>38.799999999999997</v>
      </c>
      <c r="J75" s="171">
        <f t="shared" si="6"/>
        <v>74.615384615384613</v>
      </c>
    </row>
    <row r="76" spans="1:10" ht="37.200000000000003" thickBot="1">
      <c r="A76" s="197"/>
      <c r="B76" s="199" t="s">
        <v>365</v>
      </c>
      <c r="C76" s="204">
        <v>992</v>
      </c>
      <c r="D76" s="177" t="s">
        <v>40</v>
      </c>
      <c r="E76" s="180">
        <v>14</v>
      </c>
      <c r="F76" s="179" t="s">
        <v>366</v>
      </c>
      <c r="H76" s="201">
        <f t="shared" si="7"/>
        <v>52</v>
      </c>
      <c r="I76" s="171">
        <f t="shared" si="7"/>
        <v>38.799999999999997</v>
      </c>
      <c r="J76" s="171">
        <f t="shared" si="6"/>
        <v>74.615384615384613</v>
      </c>
    </row>
    <row r="77" spans="1:10" ht="15" thickBot="1">
      <c r="A77" s="204"/>
      <c r="B77" s="160" t="s">
        <v>356</v>
      </c>
      <c r="C77" s="167">
        <v>992</v>
      </c>
      <c r="D77" s="177" t="s">
        <v>40</v>
      </c>
      <c r="E77" s="205">
        <v>14</v>
      </c>
      <c r="F77" s="160" t="s">
        <v>309</v>
      </c>
      <c r="G77" s="160"/>
      <c r="H77" s="206">
        <f t="shared" si="7"/>
        <v>52</v>
      </c>
      <c r="I77" s="171">
        <f t="shared" si="7"/>
        <v>38.799999999999997</v>
      </c>
      <c r="J77" s="171">
        <f t="shared" si="6"/>
        <v>74.615384615384613</v>
      </c>
    </row>
    <row r="78" spans="1:10" ht="25.2" thickBot="1">
      <c r="A78" s="166"/>
      <c r="B78" s="172" t="s">
        <v>84</v>
      </c>
      <c r="C78" s="167">
        <v>992</v>
      </c>
      <c r="D78" s="177" t="s">
        <v>40</v>
      </c>
      <c r="E78" s="168">
        <v>14</v>
      </c>
      <c r="F78" s="167" t="s">
        <v>309</v>
      </c>
      <c r="G78" s="167">
        <v>240</v>
      </c>
      <c r="H78" s="207">
        <v>52</v>
      </c>
      <c r="I78" s="171">
        <v>38.799999999999997</v>
      </c>
      <c r="J78" s="171">
        <f t="shared" si="6"/>
        <v>74.615384615384613</v>
      </c>
    </row>
    <row r="79" spans="1:10" ht="15" thickBot="1">
      <c r="A79" s="191" t="s">
        <v>48</v>
      </c>
      <c r="B79" s="192" t="s">
        <v>10</v>
      </c>
      <c r="C79" s="192">
        <v>992</v>
      </c>
      <c r="D79" s="193" t="s">
        <v>38</v>
      </c>
      <c r="E79" s="193"/>
      <c r="F79" s="192"/>
      <c r="G79" s="192"/>
      <c r="H79" s="222">
        <f>H80+H85</f>
        <v>4695.5</v>
      </c>
      <c r="I79" s="222">
        <f>I80+I85</f>
        <v>2821.2</v>
      </c>
      <c r="J79" s="196">
        <f t="shared" si="6"/>
        <v>60.083058247258016</v>
      </c>
    </row>
    <row r="80" spans="1:10" ht="15" thickBot="1">
      <c r="A80" s="166"/>
      <c r="B80" s="167" t="s">
        <v>212</v>
      </c>
      <c r="C80" s="167">
        <v>992</v>
      </c>
      <c r="D80" s="168" t="s">
        <v>38</v>
      </c>
      <c r="E80" s="168" t="s">
        <v>41</v>
      </c>
      <c r="F80" s="167"/>
      <c r="G80" s="169"/>
      <c r="H80" s="170">
        <f t="shared" ref="H80:I83" si="8">H81</f>
        <v>4552.8999999999996</v>
      </c>
      <c r="I80" s="171">
        <f t="shared" si="8"/>
        <v>2678.6</v>
      </c>
      <c r="J80" s="171">
        <f t="shared" si="6"/>
        <v>58.832831821476425</v>
      </c>
    </row>
    <row r="81" spans="1:10" ht="15" thickBot="1">
      <c r="A81" s="166"/>
      <c r="B81" s="172" t="s">
        <v>88</v>
      </c>
      <c r="C81" s="172">
        <v>992</v>
      </c>
      <c r="D81" s="168" t="s">
        <v>38</v>
      </c>
      <c r="E81" s="168" t="s">
        <v>41</v>
      </c>
      <c r="F81" s="172" t="s">
        <v>367</v>
      </c>
      <c r="G81" s="169"/>
      <c r="H81" s="170">
        <f t="shared" si="8"/>
        <v>4552.8999999999996</v>
      </c>
      <c r="I81" s="171">
        <f t="shared" si="8"/>
        <v>2678.6</v>
      </c>
      <c r="J81" s="171">
        <f t="shared" si="6"/>
        <v>58.832831821476425</v>
      </c>
    </row>
    <row r="82" spans="1:10" ht="37.200000000000003" thickBot="1">
      <c r="A82" s="166"/>
      <c r="B82" s="172" t="s">
        <v>89</v>
      </c>
      <c r="C82" s="172">
        <v>992</v>
      </c>
      <c r="D82" s="168" t="s">
        <v>38</v>
      </c>
      <c r="E82" s="168" t="s">
        <v>41</v>
      </c>
      <c r="F82" s="172" t="s">
        <v>368</v>
      </c>
      <c r="G82" s="169"/>
      <c r="H82" s="170">
        <f t="shared" si="8"/>
        <v>4552.8999999999996</v>
      </c>
      <c r="I82" s="171">
        <f t="shared" si="8"/>
        <v>2678.6</v>
      </c>
      <c r="J82" s="171">
        <f t="shared" si="6"/>
        <v>58.832831821476425</v>
      </c>
    </row>
    <row r="83" spans="1:10" ht="37.200000000000003" thickBot="1">
      <c r="A83" s="166"/>
      <c r="B83" s="172" t="s">
        <v>90</v>
      </c>
      <c r="C83" s="172">
        <v>992</v>
      </c>
      <c r="D83" s="168" t="s">
        <v>38</v>
      </c>
      <c r="E83" s="168" t="s">
        <v>41</v>
      </c>
      <c r="F83" s="172" t="s">
        <v>369</v>
      </c>
      <c r="G83" s="169"/>
      <c r="H83" s="170">
        <f t="shared" si="8"/>
        <v>4552.8999999999996</v>
      </c>
      <c r="I83" s="171">
        <f t="shared" si="8"/>
        <v>2678.6</v>
      </c>
      <c r="J83" s="171">
        <f t="shared" si="6"/>
        <v>58.832831821476425</v>
      </c>
    </row>
    <row r="84" spans="1:10" ht="25.2" thickBot="1">
      <c r="A84" s="166"/>
      <c r="B84" s="172" t="s">
        <v>84</v>
      </c>
      <c r="C84" s="172">
        <v>992</v>
      </c>
      <c r="D84" s="168" t="s">
        <v>38</v>
      </c>
      <c r="E84" s="168" t="s">
        <v>41</v>
      </c>
      <c r="F84" s="172" t="s">
        <v>369</v>
      </c>
      <c r="G84" s="169">
        <v>240</v>
      </c>
      <c r="H84" s="170">
        <v>4552.8999999999996</v>
      </c>
      <c r="I84" s="171">
        <v>2678.6</v>
      </c>
      <c r="J84" s="171">
        <f t="shared" si="6"/>
        <v>58.832831821476425</v>
      </c>
    </row>
    <row r="85" spans="1:10" ht="25.2" thickBot="1">
      <c r="A85" s="166"/>
      <c r="B85" s="167" t="s">
        <v>370</v>
      </c>
      <c r="C85" s="167">
        <v>992</v>
      </c>
      <c r="D85" s="168" t="s">
        <v>38</v>
      </c>
      <c r="E85" s="168">
        <v>12</v>
      </c>
      <c r="F85" s="167"/>
      <c r="G85" s="169"/>
      <c r="H85" s="171">
        <f>H86+H91</f>
        <v>142.6</v>
      </c>
      <c r="I85" s="171">
        <f>I86+I91</f>
        <v>142.6</v>
      </c>
      <c r="J85" s="171">
        <f t="shared" si="6"/>
        <v>100</v>
      </c>
    </row>
    <row r="86" spans="1:10" ht="25.2" thickBot="1">
      <c r="A86" s="166"/>
      <c r="B86" s="172" t="s">
        <v>371</v>
      </c>
      <c r="C86" s="172">
        <v>992</v>
      </c>
      <c r="D86" s="168" t="s">
        <v>38</v>
      </c>
      <c r="E86" s="188">
        <v>12</v>
      </c>
      <c r="F86" s="172" t="s">
        <v>325</v>
      </c>
      <c r="G86" s="169"/>
      <c r="H86" s="170">
        <f t="shared" ref="H86:I89" si="9">H87</f>
        <v>133.6</v>
      </c>
      <c r="I86" s="171">
        <f t="shared" si="9"/>
        <v>133.6</v>
      </c>
      <c r="J86" s="171">
        <f t="shared" si="6"/>
        <v>100</v>
      </c>
    </row>
    <row r="87" spans="1:10" ht="15" thickBot="1">
      <c r="A87" s="166"/>
      <c r="B87" s="172" t="s">
        <v>349</v>
      </c>
      <c r="C87" s="172">
        <v>992</v>
      </c>
      <c r="D87" s="168" t="s">
        <v>38</v>
      </c>
      <c r="E87" s="188">
        <v>12</v>
      </c>
      <c r="F87" s="172" t="s">
        <v>350</v>
      </c>
      <c r="G87" s="169"/>
      <c r="H87" s="170">
        <f t="shared" si="9"/>
        <v>133.6</v>
      </c>
      <c r="I87" s="171">
        <f t="shared" si="9"/>
        <v>133.6</v>
      </c>
      <c r="J87" s="171">
        <f t="shared" si="6"/>
        <v>100</v>
      </c>
    </row>
    <row r="88" spans="1:10" ht="25.2" thickBot="1">
      <c r="A88" s="166"/>
      <c r="B88" s="172" t="s">
        <v>91</v>
      </c>
      <c r="C88" s="172">
        <v>992</v>
      </c>
      <c r="D88" s="168" t="s">
        <v>38</v>
      </c>
      <c r="E88" s="188">
        <v>12</v>
      </c>
      <c r="F88" s="172" t="s">
        <v>372</v>
      </c>
      <c r="G88" s="169"/>
      <c r="H88" s="170">
        <f t="shared" si="9"/>
        <v>133.6</v>
      </c>
      <c r="I88" s="171">
        <f t="shared" si="9"/>
        <v>133.6</v>
      </c>
      <c r="J88" s="171">
        <f t="shared" si="6"/>
        <v>100</v>
      </c>
    </row>
    <row r="89" spans="1:10" ht="25.2" thickBot="1">
      <c r="A89" s="166"/>
      <c r="B89" s="172" t="s">
        <v>85</v>
      </c>
      <c r="C89" s="172">
        <v>992</v>
      </c>
      <c r="D89" s="168" t="s">
        <v>38</v>
      </c>
      <c r="E89" s="188">
        <v>12</v>
      </c>
      <c r="F89" s="172" t="s">
        <v>373</v>
      </c>
      <c r="G89" s="169"/>
      <c r="H89" s="170">
        <f t="shared" si="9"/>
        <v>133.6</v>
      </c>
      <c r="I89" s="171">
        <f t="shared" si="9"/>
        <v>133.6</v>
      </c>
      <c r="J89" s="171">
        <f t="shared" si="6"/>
        <v>100</v>
      </c>
    </row>
    <row r="90" spans="1:10" ht="15" thickBot="1">
      <c r="A90" s="166"/>
      <c r="B90" s="172" t="s">
        <v>2</v>
      </c>
      <c r="C90" s="172">
        <v>992</v>
      </c>
      <c r="D90" s="168" t="s">
        <v>38</v>
      </c>
      <c r="E90" s="188">
        <v>12</v>
      </c>
      <c r="F90" s="172" t="s">
        <v>373</v>
      </c>
      <c r="G90" s="169">
        <v>540</v>
      </c>
      <c r="H90" s="170">
        <v>133.6</v>
      </c>
      <c r="I90" s="171">
        <v>133.6</v>
      </c>
      <c r="J90" s="171">
        <f t="shared" si="6"/>
        <v>100</v>
      </c>
    </row>
    <row r="91" spans="1:10" ht="37.200000000000003" thickBot="1">
      <c r="A91" s="166"/>
      <c r="B91" s="172" t="s">
        <v>374</v>
      </c>
      <c r="C91" s="172">
        <v>992</v>
      </c>
      <c r="D91" s="168" t="s">
        <v>38</v>
      </c>
      <c r="E91" s="188">
        <v>12</v>
      </c>
      <c r="F91" s="172" t="s">
        <v>375</v>
      </c>
      <c r="G91" s="169"/>
      <c r="H91" s="170">
        <f t="shared" ref="H91:I94" si="10">H92</f>
        <v>9</v>
      </c>
      <c r="I91" s="171">
        <f t="shared" si="10"/>
        <v>9</v>
      </c>
      <c r="J91" s="171">
        <f t="shared" si="6"/>
        <v>100</v>
      </c>
    </row>
    <row r="92" spans="1:10" ht="37.200000000000003" thickBot="1">
      <c r="A92" s="197"/>
      <c r="B92" s="198" t="s">
        <v>376</v>
      </c>
      <c r="C92" s="172">
        <v>992</v>
      </c>
      <c r="D92" s="168" t="s">
        <v>38</v>
      </c>
      <c r="E92" s="188">
        <v>12</v>
      </c>
      <c r="F92" s="172" t="s">
        <v>377</v>
      </c>
      <c r="H92" s="170">
        <f t="shared" si="10"/>
        <v>9</v>
      </c>
      <c r="I92" s="171">
        <f t="shared" si="10"/>
        <v>9</v>
      </c>
      <c r="J92" s="171">
        <f t="shared" si="6"/>
        <v>100</v>
      </c>
    </row>
    <row r="93" spans="1:10" ht="49.2" thickBot="1">
      <c r="A93" s="151"/>
      <c r="B93" s="184" t="s">
        <v>485</v>
      </c>
      <c r="C93" s="172">
        <v>992</v>
      </c>
      <c r="D93" s="168" t="s">
        <v>38</v>
      </c>
      <c r="E93" s="188">
        <v>12</v>
      </c>
      <c r="F93" s="208" t="s">
        <v>378</v>
      </c>
      <c r="G93" s="204"/>
      <c r="H93" s="207">
        <f t="shared" si="10"/>
        <v>9</v>
      </c>
      <c r="I93" s="171">
        <f t="shared" si="10"/>
        <v>9</v>
      </c>
      <c r="J93" s="171">
        <f t="shared" si="6"/>
        <v>100</v>
      </c>
    </row>
    <row r="94" spans="1:10" ht="15" thickBot="1">
      <c r="A94" s="151"/>
      <c r="B94" s="172" t="s">
        <v>356</v>
      </c>
      <c r="C94" s="198">
        <v>992</v>
      </c>
      <c r="D94" s="168" t="s">
        <v>38</v>
      </c>
      <c r="E94" s="209">
        <v>12</v>
      </c>
      <c r="F94" s="208" t="s">
        <v>310</v>
      </c>
      <c r="G94" s="166"/>
      <c r="H94" s="207">
        <f t="shared" si="10"/>
        <v>9</v>
      </c>
      <c r="I94" s="171">
        <f t="shared" si="10"/>
        <v>9</v>
      </c>
      <c r="J94" s="171">
        <f t="shared" si="6"/>
        <v>100</v>
      </c>
    </row>
    <row r="95" spans="1:10" ht="25.2" thickBot="1">
      <c r="A95" s="197"/>
      <c r="B95" s="198" t="s">
        <v>84</v>
      </c>
      <c r="C95" s="200">
        <v>992</v>
      </c>
      <c r="D95" s="168" t="s">
        <v>38</v>
      </c>
      <c r="E95" s="210">
        <v>12</v>
      </c>
      <c r="F95" s="198" t="s">
        <v>310</v>
      </c>
      <c r="G95" s="179">
        <v>240</v>
      </c>
      <c r="H95" s="211">
        <v>9</v>
      </c>
      <c r="I95" s="171">
        <v>9</v>
      </c>
      <c r="J95" s="171">
        <f t="shared" si="6"/>
        <v>100</v>
      </c>
    </row>
    <row r="96" spans="1:10" ht="15" thickBot="1">
      <c r="A96" s="212" t="s">
        <v>49</v>
      </c>
      <c r="B96" s="213" t="s">
        <v>9</v>
      </c>
      <c r="C96" s="213">
        <v>992</v>
      </c>
      <c r="D96" s="214" t="s">
        <v>42</v>
      </c>
      <c r="E96" s="214"/>
      <c r="F96" s="213"/>
      <c r="G96" s="213"/>
      <c r="H96" s="196">
        <f>H97+H109</f>
        <v>3312.1</v>
      </c>
      <c r="I96" s="196">
        <f>I97+I109</f>
        <v>3103.8999999999996</v>
      </c>
      <c r="J96" s="196">
        <f t="shared" si="6"/>
        <v>93.713957911898774</v>
      </c>
    </row>
    <row r="97" spans="1:10" ht="15" thickBot="1">
      <c r="A97" s="191"/>
      <c r="B97" s="167" t="s">
        <v>8</v>
      </c>
      <c r="C97" s="167">
        <v>992</v>
      </c>
      <c r="D97" s="168" t="s">
        <v>42</v>
      </c>
      <c r="E97" s="168" t="s">
        <v>37</v>
      </c>
      <c r="F97" s="192"/>
      <c r="G97" s="192"/>
      <c r="H97" s="207">
        <f>H98</f>
        <v>1807.7</v>
      </c>
      <c r="I97" s="171">
        <f>I98</f>
        <v>1601.3</v>
      </c>
      <c r="J97" s="171">
        <f t="shared" si="6"/>
        <v>88.582176246058523</v>
      </c>
    </row>
    <row r="98" spans="1:10" ht="15" thickBot="1">
      <c r="A98" s="191"/>
      <c r="B98" s="167" t="s">
        <v>360</v>
      </c>
      <c r="C98" s="167">
        <v>992</v>
      </c>
      <c r="D98" s="168" t="s">
        <v>42</v>
      </c>
      <c r="E98" s="168" t="s">
        <v>37</v>
      </c>
      <c r="F98" s="167" t="s">
        <v>361</v>
      </c>
      <c r="G98" s="192"/>
      <c r="H98" s="207">
        <f>H99</f>
        <v>1807.7</v>
      </c>
      <c r="I98" s="171">
        <f>I99</f>
        <v>1601.3</v>
      </c>
      <c r="J98" s="171">
        <f t="shared" si="6"/>
        <v>88.582176246058523</v>
      </c>
    </row>
    <row r="99" spans="1:10" ht="61.2" thickBot="1">
      <c r="A99" s="191"/>
      <c r="B99" s="167" t="s">
        <v>379</v>
      </c>
      <c r="C99" s="167">
        <v>992</v>
      </c>
      <c r="D99" s="168" t="s">
        <v>42</v>
      </c>
      <c r="E99" s="168" t="s">
        <v>37</v>
      </c>
      <c r="F99" s="167" t="s">
        <v>380</v>
      </c>
      <c r="G99" s="192"/>
      <c r="H99" s="171">
        <f>H102+H105+H100</f>
        <v>1807.7</v>
      </c>
      <c r="I99" s="171">
        <f>I102+I105+I100</f>
        <v>1601.3</v>
      </c>
      <c r="J99" s="171">
        <f t="shared" si="6"/>
        <v>88.582176246058523</v>
      </c>
    </row>
    <row r="100" spans="1:10" ht="37.200000000000003" thickBot="1">
      <c r="A100" s="191"/>
      <c r="B100" s="167" t="s">
        <v>381</v>
      </c>
      <c r="C100" s="215">
        <v>992</v>
      </c>
      <c r="D100" s="168" t="s">
        <v>42</v>
      </c>
      <c r="E100" s="168" t="s">
        <v>37</v>
      </c>
      <c r="F100" s="167" t="s">
        <v>382</v>
      </c>
      <c r="G100" s="216"/>
      <c r="H100" s="207">
        <f>H101</f>
        <v>106.5</v>
      </c>
      <c r="I100" s="171">
        <f>I101</f>
        <v>95.2</v>
      </c>
      <c r="J100" s="171">
        <f t="shared" si="6"/>
        <v>89.389671361502351</v>
      </c>
    </row>
    <row r="101" spans="1:10" ht="15" thickBot="1">
      <c r="A101" s="191"/>
      <c r="B101" s="167" t="s">
        <v>356</v>
      </c>
      <c r="C101" s="215">
        <v>992</v>
      </c>
      <c r="D101" s="168" t="s">
        <v>42</v>
      </c>
      <c r="E101" s="168" t="s">
        <v>37</v>
      </c>
      <c r="F101" s="167" t="s">
        <v>311</v>
      </c>
      <c r="G101" s="216"/>
      <c r="H101" s="207">
        <v>106.5</v>
      </c>
      <c r="I101" s="171">
        <v>95.2</v>
      </c>
      <c r="J101" s="171">
        <f t="shared" si="6"/>
        <v>89.389671361502351</v>
      </c>
    </row>
    <row r="102" spans="1:10" ht="37.200000000000003" thickBot="1">
      <c r="A102" s="189"/>
      <c r="B102" s="167" t="s">
        <v>383</v>
      </c>
      <c r="C102" s="215">
        <v>992</v>
      </c>
      <c r="D102" s="168" t="s">
        <v>42</v>
      </c>
      <c r="E102" s="168" t="s">
        <v>37</v>
      </c>
      <c r="F102" s="167" t="s">
        <v>384</v>
      </c>
      <c r="G102" s="216"/>
      <c r="H102" s="207">
        <f>H103</f>
        <v>1262</v>
      </c>
      <c r="I102" s="171">
        <f>I103</f>
        <v>1073</v>
      </c>
      <c r="J102" s="171">
        <f t="shared" si="6"/>
        <v>85.02377179080824</v>
      </c>
    </row>
    <row r="103" spans="1:10" ht="15" thickBot="1">
      <c r="A103" s="189"/>
      <c r="B103" s="167" t="s">
        <v>356</v>
      </c>
      <c r="C103" s="215">
        <v>992</v>
      </c>
      <c r="D103" s="168" t="s">
        <v>42</v>
      </c>
      <c r="E103" s="168" t="s">
        <v>37</v>
      </c>
      <c r="F103" s="167" t="s">
        <v>312</v>
      </c>
      <c r="G103" s="216"/>
      <c r="H103" s="207">
        <f>H104</f>
        <v>1262</v>
      </c>
      <c r="I103" s="171">
        <f>I104</f>
        <v>1073</v>
      </c>
      <c r="J103" s="171">
        <f t="shared" si="6"/>
        <v>85.02377179080824</v>
      </c>
    </row>
    <row r="104" spans="1:10" ht="25.2" thickBot="1">
      <c r="A104" s="189"/>
      <c r="B104" s="167" t="s">
        <v>84</v>
      </c>
      <c r="C104" s="215">
        <v>992</v>
      </c>
      <c r="D104" s="168" t="s">
        <v>42</v>
      </c>
      <c r="E104" s="168" t="s">
        <v>37</v>
      </c>
      <c r="F104" s="167" t="s">
        <v>312</v>
      </c>
      <c r="G104" s="167">
        <v>240</v>
      </c>
      <c r="H104" s="207">
        <v>1262</v>
      </c>
      <c r="I104" s="171">
        <v>1073</v>
      </c>
      <c r="J104" s="171">
        <f t="shared" si="6"/>
        <v>85.02377179080824</v>
      </c>
    </row>
    <row r="105" spans="1:10" ht="49.2" thickBot="1">
      <c r="A105" s="191"/>
      <c r="B105" s="167" t="s">
        <v>486</v>
      </c>
      <c r="C105" s="167">
        <v>992</v>
      </c>
      <c r="D105" s="168" t="s">
        <v>42</v>
      </c>
      <c r="E105" s="168" t="s">
        <v>37</v>
      </c>
      <c r="F105" s="167" t="s">
        <v>385</v>
      </c>
      <c r="G105" s="169"/>
      <c r="H105" s="170">
        <f>H106</f>
        <v>439.2</v>
      </c>
      <c r="I105" s="171">
        <f>I106</f>
        <v>433.1</v>
      </c>
      <c r="J105" s="171">
        <f t="shared" si="6"/>
        <v>98.611111111111114</v>
      </c>
    </row>
    <row r="106" spans="1:10" ht="15" thickBot="1">
      <c r="A106" s="191"/>
      <c r="B106" s="167" t="s">
        <v>356</v>
      </c>
      <c r="C106" s="167">
        <v>992</v>
      </c>
      <c r="D106" s="168" t="s">
        <v>42</v>
      </c>
      <c r="E106" s="168" t="s">
        <v>37</v>
      </c>
      <c r="F106" s="167" t="s">
        <v>313</v>
      </c>
      <c r="G106" s="169"/>
      <c r="H106" s="171">
        <f>H107+H108</f>
        <v>439.2</v>
      </c>
      <c r="I106" s="171">
        <f>I107+I108</f>
        <v>433.1</v>
      </c>
      <c r="J106" s="171">
        <f t="shared" si="6"/>
        <v>98.611111111111114</v>
      </c>
    </row>
    <row r="107" spans="1:10" ht="25.2" thickBot="1">
      <c r="A107" s="191"/>
      <c r="B107" s="167" t="s">
        <v>84</v>
      </c>
      <c r="C107" s="167">
        <v>992</v>
      </c>
      <c r="D107" s="168" t="s">
        <v>42</v>
      </c>
      <c r="E107" s="168" t="s">
        <v>37</v>
      </c>
      <c r="F107" s="167" t="s">
        <v>313</v>
      </c>
      <c r="G107" s="169">
        <v>240</v>
      </c>
      <c r="H107" s="170">
        <v>39.200000000000003</v>
      </c>
      <c r="I107" s="171">
        <v>33.1</v>
      </c>
      <c r="J107" s="171">
        <f t="shared" si="6"/>
        <v>84.438775510204081</v>
      </c>
    </row>
    <row r="108" spans="1:10" ht="15" thickBot="1">
      <c r="A108" s="191"/>
      <c r="B108" s="172" t="s">
        <v>2</v>
      </c>
      <c r="C108" s="167">
        <v>992</v>
      </c>
      <c r="D108" s="168" t="s">
        <v>42</v>
      </c>
      <c r="E108" s="168" t="s">
        <v>37</v>
      </c>
      <c r="F108" s="167" t="s">
        <v>313</v>
      </c>
      <c r="G108" s="199">
        <v>540</v>
      </c>
      <c r="H108" s="170">
        <v>400</v>
      </c>
      <c r="I108" s="171">
        <v>400</v>
      </c>
      <c r="J108" s="171">
        <f t="shared" si="6"/>
        <v>100</v>
      </c>
    </row>
    <row r="109" spans="1:10" ht="15" thickBot="1">
      <c r="A109" s="166"/>
      <c r="B109" s="167" t="s">
        <v>7</v>
      </c>
      <c r="C109" s="167">
        <v>992</v>
      </c>
      <c r="D109" s="168" t="s">
        <v>42</v>
      </c>
      <c r="E109" s="168" t="s">
        <v>40</v>
      </c>
      <c r="F109" s="167"/>
      <c r="G109" s="160"/>
      <c r="H109" s="211">
        <f>H110+H121</f>
        <v>1504.3999999999999</v>
      </c>
      <c r="I109" s="211">
        <f>I110+I121</f>
        <v>1502.6</v>
      </c>
      <c r="J109" s="171">
        <f t="shared" si="6"/>
        <v>99.880350970486589</v>
      </c>
    </row>
    <row r="110" spans="1:10" ht="205.2" thickBot="1">
      <c r="A110" s="166"/>
      <c r="B110" s="172" t="s">
        <v>386</v>
      </c>
      <c r="C110" s="172">
        <v>992</v>
      </c>
      <c r="D110" s="168" t="s">
        <v>42</v>
      </c>
      <c r="E110" s="168" t="s">
        <v>40</v>
      </c>
      <c r="F110" s="172" t="s">
        <v>387</v>
      </c>
      <c r="G110" s="169"/>
      <c r="H110" s="171">
        <f>H111+H118</f>
        <v>1437.1</v>
      </c>
      <c r="I110" s="171">
        <f>I111+I118</f>
        <v>1435.3</v>
      </c>
      <c r="J110" s="171">
        <f t="shared" si="6"/>
        <v>99.874747755897303</v>
      </c>
    </row>
    <row r="111" spans="1:10" ht="15" thickBot="1">
      <c r="A111" s="166"/>
      <c r="B111" s="217" t="s">
        <v>388</v>
      </c>
      <c r="C111" s="187">
        <v>992</v>
      </c>
      <c r="D111" s="168" t="s">
        <v>42</v>
      </c>
      <c r="E111" s="168" t="s">
        <v>40</v>
      </c>
      <c r="F111" s="172" t="s">
        <v>389</v>
      </c>
      <c r="G111" s="167"/>
      <c r="H111" s="207">
        <f>H112+H115</f>
        <v>1080.2</v>
      </c>
      <c r="I111" s="218">
        <f>I112+I115</f>
        <v>1079.3</v>
      </c>
      <c r="J111" s="171">
        <f t="shared" si="6"/>
        <v>99.916682095908158</v>
      </c>
    </row>
    <row r="112" spans="1:10" ht="15" thickBot="1">
      <c r="A112" s="166"/>
      <c r="B112" s="184" t="s">
        <v>29</v>
      </c>
      <c r="C112" s="172">
        <v>992</v>
      </c>
      <c r="D112" s="168" t="s">
        <v>42</v>
      </c>
      <c r="E112" s="168" t="s">
        <v>40</v>
      </c>
      <c r="F112" s="172" t="s">
        <v>390</v>
      </c>
      <c r="G112" s="167"/>
      <c r="H112" s="207">
        <f>H113</f>
        <v>1000</v>
      </c>
      <c r="I112" s="171">
        <f>I113</f>
        <v>999.3</v>
      </c>
      <c r="J112" s="171">
        <f t="shared" si="6"/>
        <v>99.93</v>
      </c>
    </row>
    <row r="113" spans="1:10" ht="15" thickBot="1">
      <c r="A113" s="166"/>
      <c r="B113" s="172" t="s">
        <v>391</v>
      </c>
      <c r="C113" s="172">
        <v>992</v>
      </c>
      <c r="D113" s="168" t="s">
        <v>42</v>
      </c>
      <c r="E113" s="168" t="s">
        <v>40</v>
      </c>
      <c r="F113" s="172" t="s">
        <v>392</v>
      </c>
      <c r="G113" s="167"/>
      <c r="H113" s="207">
        <f>H114</f>
        <v>1000</v>
      </c>
      <c r="I113" s="171">
        <f>I114</f>
        <v>999.3</v>
      </c>
      <c r="J113" s="171">
        <f t="shared" si="6"/>
        <v>99.93</v>
      </c>
    </row>
    <row r="114" spans="1:10" ht="25.2" thickBot="1">
      <c r="A114" s="166"/>
      <c r="B114" s="172" t="s">
        <v>84</v>
      </c>
      <c r="C114" s="172">
        <v>992</v>
      </c>
      <c r="D114" s="168" t="s">
        <v>42</v>
      </c>
      <c r="E114" s="168" t="s">
        <v>40</v>
      </c>
      <c r="F114" s="172" t="s">
        <v>392</v>
      </c>
      <c r="G114" s="167">
        <v>240</v>
      </c>
      <c r="H114" s="207">
        <v>1000</v>
      </c>
      <c r="I114" s="171">
        <v>999.3</v>
      </c>
      <c r="J114" s="171">
        <f t="shared" si="6"/>
        <v>99.93</v>
      </c>
    </row>
    <row r="115" spans="1:10" ht="25.2" thickBot="1">
      <c r="A115" s="189"/>
      <c r="B115" s="172" t="s">
        <v>487</v>
      </c>
      <c r="C115" s="172">
        <v>992</v>
      </c>
      <c r="D115" s="168" t="s">
        <v>42</v>
      </c>
      <c r="E115" s="168" t="s">
        <v>40</v>
      </c>
      <c r="F115" s="172" t="s">
        <v>393</v>
      </c>
      <c r="G115" s="216"/>
      <c r="H115" s="207">
        <f>H116</f>
        <v>80.2</v>
      </c>
      <c r="I115" s="171">
        <f>I116</f>
        <v>80</v>
      </c>
      <c r="J115" s="171">
        <f t="shared" si="6"/>
        <v>99.750623441396499</v>
      </c>
    </row>
    <row r="116" spans="1:10" ht="15" thickBot="1">
      <c r="A116" s="189"/>
      <c r="B116" s="172" t="s">
        <v>391</v>
      </c>
      <c r="C116" s="172">
        <v>992</v>
      </c>
      <c r="D116" s="168" t="s">
        <v>42</v>
      </c>
      <c r="E116" s="168" t="s">
        <v>40</v>
      </c>
      <c r="F116" s="172" t="s">
        <v>394</v>
      </c>
      <c r="G116" s="216"/>
      <c r="H116" s="207">
        <f>H117</f>
        <v>80.2</v>
      </c>
      <c r="I116" s="171">
        <f>I117</f>
        <v>80</v>
      </c>
      <c r="J116" s="171">
        <f t="shared" si="6"/>
        <v>99.750623441396499</v>
      </c>
    </row>
    <row r="117" spans="1:10" ht="25.2" thickBot="1">
      <c r="A117" s="166"/>
      <c r="B117" s="172" t="s">
        <v>84</v>
      </c>
      <c r="C117" s="172">
        <v>992</v>
      </c>
      <c r="D117" s="168" t="s">
        <v>42</v>
      </c>
      <c r="E117" s="168" t="s">
        <v>40</v>
      </c>
      <c r="F117" s="172" t="s">
        <v>394</v>
      </c>
      <c r="G117" s="167">
        <v>240</v>
      </c>
      <c r="H117" s="207">
        <v>80.2</v>
      </c>
      <c r="I117" s="171">
        <v>80</v>
      </c>
      <c r="J117" s="171">
        <f t="shared" si="6"/>
        <v>99.750623441396499</v>
      </c>
    </row>
    <row r="118" spans="1:10" ht="24.6" thickBot="1">
      <c r="A118" s="186"/>
      <c r="B118" s="219" t="s">
        <v>30</v>
      </c>
      <c r="C118" s="172">
        <v>992</v>
      </c>
      <c r="D118" s="168" t="s">
        <v>42</v>
      </c>
      <c r="E118" s="168" t="s">
        <v>40</v>
      </c>
      <c r="F118" s="172" t="s">
        <v>395</v>
      </c>
      <c r="G118" s="167"/>
      <c r="H118" s="207">
        <f>H119</f>
        <v>356.9</v>
      </c>
      <c r="I118" s="171">
        <f>I119</f>
        <v>356</v>
      </c>
      <c r="J118" s="171">
        <f t="shared" si="6"/>
        <v>99.74782852339591</v>
      </c>
    </row>
    <row r="119" spans="1:10" ht="15" thickBot="1">
      <c r="A119" s="186"/>
      <c r="B119" s="187" t="s">
        <v>391</v>
      </c>
      <c r="C119" s="172">
        <v>992</v>
      </c>
      <c r="D119" s="168" t="s">
        <v>42</v>
      </c>
      <c r="E119" s="168" t="s">
        <v>40</v>
      </c>
      <c r="F119" s="172" t="s">
        <v>396</v>
      </c>
      <c r="G119" s="167"/>
      <c r="H119" s="207">
        <f>H120</f>
        <v>356.9</v>
      </c>
      <c r="I119" s="171">
        <f>I120</f>
        <v>356</v>
      </c>
      <c r="J119" s="171">
        <f t="shared" si="6"/>
        <v>99.74782852339591</v>
      </c>
    </row>
    <row r="120" spans="1:10" ht="25.2" thickBot="1">
      <c r="A120" s="186"/>
      <c r="B120" s="187" t="s">
        <v>84</v>
      </c>
      <c r="C120" s="172">
        <v>992</v>
      </c>
      <c r="D120" s="168" t="s">
        <v>42</v>
      </c>
      <c r="E120" s="168" t="s">
        <v>40</v>
      </c>
      <c r="F120" s="172" t="s">
        <v>396</v>
      </c>
      <c r="G120" s="167">
        <v>240</v>
      </c>
      <c r="H120" s="207">
        <v>356.9</v>
      </c>
      <c r="I120" s="171">
        <v>356</v>
      </c>
      <c r="J120" s="171">
        <f t="shared" si="6"/>
        <v>99.74782852339591</v>
      </c>
    </row>
    <row r="121" spans="1:10" ht="15" thickBot="1">
      <c r="A121" s="166"/>
      <c r="B121" s="172" t="s">
        <v>360</v>
      </c>
      <c r="C121" s="172">
        <v>992</v>
      </c>
      <c r="D121" s="168" t="s">
        <v>42</v>
      </c>
      <c r="E121" s="168" t="s">
        <v>40</v>
      </c>
      <c r="F121" s="172" t="s">
        <v>361</v>
      </c>
      <c r="G121" s="169"/>
      <c r="H121" s="170">
        <f t="shared" ref="H121:I123" si="11">H122</f>
        <v>67.3</v>
      </c>
      <c r="I121" s="171">
        <f t="shared" si="11"/>
        <v>67.3</v>
      </c>
      <c r="J121" s="171">
        <f t="shared" si="6"/>
        <v>100</v>
      </c>
    </row>
    <row r="122" spans="1:10" ht="25.2" thickBot="1">
      <c r="A122" s="166"/>
      <c r="B122" s="172" t="s">
        <v>397</v>
      </c>
      <c r="C122" s="172">
        <v>992</v>
      </c>
      <c r="D122" s="168" t="s">
        <v>42</v>
      </c>
      <c r="E122" s="168" t="s">
        <v>40</v>
      </c>
      <c r="F122" s="172" t="s">
        <v>398</v>
      </c>
      <c r="G122" s="169"/>
      <c r="H122" s="170">
        <f t="shared" si="11"/>
        <v>67.3</v>
      </c>
      <c r="I122" s="171">
        <f t="shared" si="11"/>
        <v>67.3</v>
      </c>
      <c r="J122" s="171">
        <f t="shared" si="6"/>
        <v>100</v>
      </c>
    </row>
    <row r="123" spans="1:10" ht="15" thickBot="1">
      <c r="A123" s="166"/>
      <c r="B123" s="172" t="s">
        <v>399</v>
      </c>
      <c r="C123" s="172">
        <v>992</v>
      </c>
      <c r="D123" s="168" t="s">
        <v>42</v>
      </c>
      <c r="E123" s="168" t="s">
        <v>40</v>
      </c>
      <c r="F123" s="172" t="s">
        <v>400</v>
      </c>
      <c r="G123" s="169"/>
      <c r="H123" s="170">
        <f t="shared" si="11"/>
        <v>67.3</v>
      </c>
      <c r="I123" s="171">
        <f t="shared" si="11"/>
        <v>67.3</v>
      </c>
      <c r="J123" s="171">
        <f t="shared" si="6"/>
        <v>100</v>
      </c>
    </row>
    <row r="124" spans="1:10" ht="25.2" thickBot="1">
      <c r="A124" s="166"/>
      <c r="B124" s="172" t="s">
        <v>84</v>
      </c>
      <c r="C124" s="172">
        <v>992</v>
      </c>
      <c r="D124" s="168" t="s">
        <v>42</v>
      </c>
      <c r="E124" s="168" t="s">
        <v>40</v>
      </c>
      <c r="F124" s="172" t="s">
        <v>400</v>
      </c>
      <c r="G124" s="169">
        <v>240</v>
      </c>
      <c r="H124" s="170">
        <v>67.3</v>
      </c>
      <c r="I124" s="171">
        <v>67.3</v>
      </c>
      <c r="J124" s="171">
        <f t="shared" si="6"/>
        <v>100</v>
      </c>
    </row>
    <row r="125" spans="1:10" ht="15" thickBot="1">
      <c r="A125" s="166" t="s">
        <v>50</v>
      </c>
      <c r="B125" s="192" t="s">
        <v>6</v>
      </c>
      <c r="C125" s="192">
        <v>992</v>
      </c>
      <c r="D125" s="193" t="s">
        <v>39</v>
      </c>
      <c r="E125" s="193"/>
      <c r="F125" s="192"/>
      <c r="G125" s="194"/>
      <c r="H125" s="195">
        <f t="shared" ref="H125:I128" si="12">H126</f>
        <v>109.3</v>
      </c>
      <c r="I125" s="196">
        <f t="shared" si="12"/>
        <v>109.3</v>
      </c>
      <c r="J125" s="196">
        <f t="shared" si="6"/>
        <v>100</v>
      </c>
    </row>
    <row r="126" spans="1:10" ht="15" thickBot="1">
      <c r="A126" s="166"/>
      <c r="B126" s="172" t="s">
        <v>5</v>
      </c>
      <c r="C126" s="172">
        <v>992</v>
      </c>
      <c r="D126" s="188" t="s">
        <v>39</v>
      </c>
      <c r="E126" s="188" t="s">
        <v>39</v>
      </c>
      <c r="F126" s="172"/>
      <c r="G126" s="169"/>
      <c r="H126" s="170">
        <f t="shared" si="12"/>
        <v>109.3</v>
      </c>
      <c r="I126" s="171">
        <f t="shared" si="12"/>
        <v>109.3</v>
      </c>
      <c r="J126" s="171">
        <f t="shared" si="6"/>
        <v>100</v>
      </c>
    </row>
    <row r="127" spans="1:10" ht="25.2" thickBot="1">
      <c r="A127" s="166"/>
      <c r="B127" s="172" t="s">
        <v>401</v>
      </c>
      <c r="C127" s="172">
        <v>992</v>
      </c>
      <c r="D127" s="188" t="s">
        <v>39</v>
      </c>
      <c r="E127" s="188" t="s">
        <v>39</v>
      </c>
      <c r="F127" s="172" t="s">
        <v>402</v>
      </c>
      <c r="G127" s="169"/>
      <c r="H127" s="170">
        <f t="shared" si="12"/>
        <v>109.3</v>
      </c>
      <c r="I127" s="171">
        <f t="shared" si="12"/>
        <v>109.3</v>
      </c>
      <c r="J127" s="171">
        <f t="shared" si="6"/>
        <v>100</v>
      </c>
    </row>
    <row r="128" spans="1:10" ht="37.200000000000003" thickBot="1">
      <c r="A128" s="166"/>
      <c r="B128" s="198" t="s">
        <v>458</v>
      </c>
      <c r="C128" s="172">
        <v>992</v>
      </c>
      <c r="D128" s="188" t="s">
        <v>39</v>
      </c>
      <c r="E128" s="188" t="s">
        <v>39</v>
      </c>
      <c r="F128" s="172" t="s">
        <v>403</v>
      </c>
      <c r="G128" s="169"/>
      <c r="H128" s="170">
        <f t="shared" si="12"/>
        <v>109.3</v>
      </c>
      <c r="I128" s="171">
        <f t="shared" si="12"/>
        <v>109.3</v>
      </c>
      <c r="J128" s="171">
        <f>I128*100/H128</f>
        <v>100</v>
      </c>
    </row>
    <row r="129" spans="1:10" ht="15" thickBot="1">
      <c r="A129" s="186"/>
      <c r="B129" s="182" t="s">
        <v>356</v>
      </c>
      <c r="C129" s="172">
        <v>992</v>
      </c>
      <c r="D129" s="188" t="s">
        <v>39</v>
      </c>
      <c r="E129" s="188" t="s">
        <v>39</v>
      </c>
      <c r="F129" s="172" t="s">
        <v>314</v>
      </c>
      <c r="G129" s="169"/>
      <c r="H129" s="171">
        <f>H130+H131</f>
        <v>109.3</v>
      </c>
      <c r="I129" s="171">
        <f>I130+I131</f>
        <v>109.3</v>
      </c>
      <c r="J129" s="171">
        <f>I129*100/H129</f>
        <v>100</v>
      </c>
    </row>
    <row r="130" spans="1:10" ht="25.2" thickBot="1">
      <c r="A130" s="166"/>
      <c r="B130" s="172" t="s">
        <v>84</v>
      </c>
      <c r="C130" s="172">
        <v>992</v>
      </c>
      <c r="D130" s="188" t="s">
        <v>39</v>
      </c>
      <c r="E130" s="188" t="s">
        <v>39</v>
      </c>
      <c r="F130" s="172" t="s">
        <v>314</v>
      </c>
      <c r="G130" s="169">
        <v>240</v>
      </c>
      <c r="H130" s="170">
        <v>49.8</v>
      </c>
      <c r="I130" s="171">
        <v>49.8</v>
      </c>
      <c r="J130" s="171">
        <f>I130*100/H130</f>
        <v>100</v>
      </c>
    </row>
    <row r="131" spans="1:10" ht="15" thickBot="1">
      <c r="A131" s="189"/>
      <c r="B131" s="172" t="s">
        <v>92</v>
      </c>
      <c r="C131" s="172">
        <v>992</v>
      </c>
      <c r="D131" s="188" t="s">
        <v>39</v>
      </c>
      <c r="E131" s="188" t="s">
        <v>39</v>
      </c>
      <c r="F131" s="172" t="s">
        <v>314</v>
      </c>
      <c r="G131" s="169">
        <v>610</v>
      </c>
      <c r="H131" s="170">
        <v>59.5</v>
      </c>
      <c r="I131" s="171">
        <v>59.5</v>
      </c>
      <c r="J131" s="171">
        <f>I131*100/H131</f>
        <v>100</v>
      </c>
    </row>
    <row r="132" spans="1:10" ht="15" thickBot="1">
      <c r="A132" s="191" t="s">
        <v>51</v>
      </c>
      <c r="B132" s="192" t="s">
        <v>204</v>
      </c>
      <c r="C132" s="192">
        <v>992</v>
      </c>
      <c r="D132" s="193" t="s">
        <v>43</v>
      </c>
      <c r="E132" s="193"/>
      <c r="F132" s="192"/>
      <c r="G132" s="194"/>
      <c r="H132" s="195">
        <f>H133</f>
        <v>7087.5000000000009</v>
      </c>
      <c r="I132" s="196">
        <f>I133</f>
        <v>7086.3</v>
      </c>
      <c r="J132" s="196">
        <f>I132*100/H132</f>
        <v>99.983068783068774</v>
      </c>
    </row>
    <row r="133" spans="1:10" ht="15" thickBot="1">
      <c r="A133" s="166"/>
      <c r="B133" s="172" t="s">
        <v>4</v>
      </c>
      <c r="C133" s="172">
        <v>992</v>
      </c>
      <c r="D133" s="188" t="s">
        <v>43</v>
      </c>
      <c r="E133" s="188" t="s">
        <v>35</v>
      </c>
      <c r="F133" s="172"/>
      <c r="G133" s="169"/>
      <c r="H133" s="170">
        <f>H134</f>
        <v>7087.5000000000009</v>
      </c>
      <c r="I133" s="171">
        <f>I134</f>
        <v>7086.3</v>
      </c>
      <c r="J133" s="171">
        <f t="shared" ref="J133:J171" si="13">I133*100/H133</f>
        <v>99.983068783068774</v>
      </c>
    </row>
    <row r="134" spans="1:10" ht="37.200000000000003" thickBot="1">
      <c r="A134" s="166"/>
      <c r="B134" s="172" t="s">
        <v>404</v>
      </c>
      <c r="C134" s="172">
        <v>992</v>
      </c>
      <c r="D134" s="188" t="s">
        <v>43</v>
      </c>
      <c r="E134" s="188" t="s">
        <v>35</v>
      </c>
      <c r="F134" s="172" t="s">
        <v>405</v>
      </c>
      <c r="G134" s="167"/>
      <c r="H134" s="171">
        <f>H135+H142+H163</f>
        <v>7087.5000000000009</v>
      </c>
      <c r="I134" s="171">
        <f>I135+I142+I163</f>
        <v>7086.3</v>
      </c>
      <c r="J134" s="171">
        <f t="shared" si="13"/>
        <v>99.983068783068774</v>
      </c>
    </row>
    <row r="135" spans="1:10" ht="37.200000000000003" thickBot="1">
      <c r="A135" s="166"/>
      <c r="B135" s="172" t="s">
        <v>406</v>
      </c>
      <c r="C135" s="172">
        <v>992</v>
      </c>
      <c r="D135" s="188" t="s">
        <v>43</v>
      </c>
      <c r="E135" s="188" t="s">
        <v>35</v>
      </c>
      <c r="F135" s="172" t="s">
        <v>407</v>
      </c>
      <c r="G135" s="167"/>
      <c r="H135" s="207">
        <f>H136+H139</f>
        <v>2747</v>
      </c>
      <c r="I135" s="171">
        <f>I136+I139</f>
        <v>2747</v>
      </c>
      <c r="J135" s="171">
        <f t="shared" si="13"/>
        <v>100</v>
      </c>
    </row>
    <row r="136" spans="1:10" ht="15" thickBot="1">
      <c r="A136" s="166"/>
      <c r="B136" s="172" t="s">
        <v>31</v>
      </c>
      <c r="C136" s="172">
        <v>992</v>
      </c>
      <c r="D136" s="188" t="s">
        <v>43</v>
      </c>
      <c r="E136" s="188" t="s">
        <v>35</v>
      </c>
      <c r="F136" s="172" t="s">
        <v>408</v>
      </c>
      <c r="G136" s="167"/>
      <c r="H136" s="207">
        <f>H137</f>
        <v>1710.6</v>
      </c>
      <c r="I136" s="171">
        <f>I137</f>
        <v>1710.6</v>
      </c>
      <c r="J136" s="171">
        <f t="shared" si="13"/>
        <v>100</v>
      </c>
    </row>
    <row r="137" spans="1:10" ht="25.2" thickBot="1">
      <c r="A137" s="166"/>
      <c r="B137" s="172" t="s">
        <v>409</v>
      </c>
      <c r="C137" s="172">
        <v>992</v>
      </c>
      <c r="D137" s="188" t="s">
        <v>43</v>
      </c>
      <c r="E137" s="188" t="s">
        <v>35</v>
      </c>
      <c r="F137" s="172" t="s">
        <v>410</v>
      </c>
      <c r="G137" s="169"/>
      <c r="H137" s="170">
        <f>H138</f>
        <v>1710.6</v>
      </c>
      <c r="I137" s="171">
        <f>I138</f>
        <v>1710.6</v>
      </c>
      <c r="J137" s="171">
        <f t="shared" si="13"/>
        <v>100</v>
      </c>
    </row>
    <row r="138" spans="1:10" ht="15" thickBot="1">
      <c r="A138" s="166"/>
      <c r="B138" s="172" t="s">
        <v>92</v>
      </c>
      <c r="C138" s="172">
        <v>992</v>
      </c>
      <c r="D138" s="188" t="s">
        <v>43</v>
      </c>
      <c r="E138" s="188" t="s">
        <v>35</v>
      </c>
      <c r="F138" s="172" t="s">
        <v>410</v>
      </c>
      <c r="G138" s="169">
        <v>610</v>
      </c>
      <c r="H138" s="170">
        <v>1710.6</v>
      </c>
      <c r="I138" s="171">
        <v>1710.6</v>
      </c>
      <c r="J138" s="171">
        <f t="shared" si="13"/>
        <v>100</v>
      </c>
    </row>
    <row r="139" spans="1:10" ht="15" thickBot="1">
      <c r="A139" s="166"/>
      <c r="B139" s="172" t="s">
        <v>3</v>
      </c>
      <c r="C139" s="172">
        <v>992</v>
      </c>
      <c r="D139" s="188" t="s">
        <v>43</v>
      </c>
      <c r="E139" s="188" t="s">
        <v>35</v>
      </c>
      <c r="F139" s="172" t="s">
        <v>411</v>
      </c>
      <c r="G139" s="167"/>
      <c r="H139" s="207">
        <f>H140</f>
        <v>1036.4000000000001</v>
      </c>
      <c r="I139" s="171">
        <f>I140</f>
        <v>1036.4000000000001</v>
      </c>
      <c r="J139" s="171">
        <f t="shared" si="13"/>
        <v>100</v>
      </c>
    </row>
    <row r="140" spans="1:10" ht="25.2" thickBot="1">
      <c r="A140" s="166"/>
      <c r="B140" s="172" t="s">
        <v>409</v>
      </c>
      <c r="C140" s="172">
        <v>992</v>
      </c>
      <c r="D140" s="188" t="s">
        <v>43</v>
      </c>
      <c r="E140" s="188" t="s">
        <v>35</v>
      </c>
      <c r="F140" s="172" t="s">
        <v>412</v>
      </c>
      <c r="G140" s="167"/>
      <c r="H140" s="207">
        <f>H141</f>
        <v>1036.4000000000001</v>
      </c>
      <c r="I140" s="171">
        <f>I141</f>
        <v>1036.4000000000001</v>
      </c>
      <c r="J140" s="171">
        <f t="shared" si="13"/>
        <v>100</v>
      </c>
    </row>
    <row r="141" spans="1:10" ht="15" thickBot="1">
      <c r="A141" s="166"/>
      <c r="B141" s="172" t="s">
        <v>92</v>
      </c>
      <c r="C141" s="172">
        <v>992</v>
      </c>
      <c r="D141" s="188" t="s">
        <v>43</v>
      </c>
      <c r="E141" s="188" t="s">
        <v>35</v>
      </c>
      <c r="F141" s="172" t="s">
        <v>412</v>
      </c>
      <c r="G141" s="167">
        <v>610</v>
      </c>
      <c r="H141" s="207">
        <v>1036.4000000000001</v>
      </c>
      <c r="I141" s="171">
        <v>1036.4000000000001</v>
      </c>
      <c r="J141" s="171">
        <f t="shared" si="13"/>
        <v>100</v>
      </c>
    </row>
    <row r="142" spans="1:10" ht="37.200000000000003" thickBot="1">
      <c r="A142" s="166"/>
      <c r="B142" s="199" t="s">
        <v>459</v>
      </c>
      <c r="C142" s="187">
        <v>992</v>
      </c>
      <c r="D142" s="188" t="s">
        <v>43</v>
      </c>
      <c r="E142" s="188" t="s">
        <v>35</v>
      </c>
      <c r="F142" s="172" t="s">
        <v>413</v>
      </c>
      <c r="G142" s="169"/>
      <c r="H142" s="170">
        <f>H143+H148+H153+H158</f>
        <v>4285.4000000000005</v>
      </c>
      <c r="I142" s="170">
        <f>I143+I148+I153+I158</f>
        <v>4285.4000000000005</v>
      </c>
      <c r="J142" s="171">
        <f t="shared" si="13"/>
        <v>100</v>
      </c>
    </row>
    <row r="143" spans="1:10" ht="49.2" thickBot="1">
      <c r="A143" s="166"/>
      <c r="B143" s="184" t="s">
        <v>488</v>
      </c>
      <c r="C143" s="172">
        <v>992</v>
      </c>
      <c r="D143" s="188" t="s">
        <v>43</v>
      </c>
      <c r="E143" s="188" t="s">
        <v>35</v>
      </c>
      <c r="F143" s="172" t="s">
        <v>414</v>
      </c>
      <c r="G143" s="169"/>
      <c r="H143" s="170">
        <f>H144+H146</f>
        <v>3496.6000000000004</v>
      </c>
      <c r="I143" s="171">
        <f>I144+I146</f>
        <v>3496.6000000000004</v>
      </c>
      <c r="J143" s="171">
        <f t="shared" si="13"/>
        <v>100</v>
      </c>
    </row>
    <row r="144" spans="1:10" ht="49.2" thickBot="1">
      <c r="A144" s="166"/>
      <c r="B144" s="172" t="s">
        <v>415</v>
      </c>
      <c r="C144" s="172">
        <v>992</v>
      </c>
      <c r="D144" s="188" t="s">
        <v>43</v>
      </c>
      <c r="E144" s="188" t="s">
        <v>35</v>
      </c>
      <c r="F144" s="172" t="s">
        <v>416</v>
      </c>
      <c r="G144" s="169"/>
      <c r="H144" s="170">
        <f>H145</f>
        <v>1841.4</v>
      </c>
      <c r="I144" s="171">
        <f>I145</f>
        <v>1841.4</v>
      </c>
      <c r="J144" s="171">
        <f t="shared" si="13"/>
        <v>100</v>
      </c>
    </row>
    <row r="145" spans="1:10" ht="15" thickBot="1">
      <c r="A145" s="166"/>
      <c r="B145" s="172" t="s">
        <v>92</v>
      </c>
      <c r="C145" s="172">
        <v>992</v>
      </c>
      <c r="D145" s="188" t="s">
        <v>43</v>
      </c>
      <c r="E145" s="188" t="s">
        <v>35</v>
      </c>
      <c r="F145" s="172" t="s">
        <v>416</v>
      </c>
      <c r="G145" s="169">
        <v>610</v>
      </c>
      <c r="H145" s="170">
        <v>1841.4</v>
      </c>
      <c r="I145" s="171">
        <v>1841.4</v>
      </c>
      <c r="J145" s="171">
        <f t="shared" si="13"/>
        <v>100</v>
      </c>
    </row>
    <row r="146" spans="1:10" ht="49.2" thickBot="1">
      <c r="A146" s="166"/>
      <c r="B146" s="172" t="s">
        <v>415</v>
      </c>
      <c r="C146" s="172">
        <v>992</v>
      </c>
      <c r="D146" s="188" t="s">
        <v>43</v>
      </c>
      <c r="E146" s="188" t="s">
        <v>35</v>
      </c>
      <c r="F146" s="172" t="s">
        <v>461</v>
      </c>
      <c r="G146" s="169"/>
      <c r="H146" s="170">
        <f>H147</f>
        <v>1655.2</v>
      </c>
      <c r="I146" s="171">
        <f>I147</f>
        <v>1655.2</v>
      </c>
      <c r="J146" s="171">
        <f t="shared" si="13"/>
        <v>100</v>
      </c>
    </row>
    <row r="147" spans="1:10" ht="15" thickBot="1">
      <c r="A147" s="166"/>
      <c r="B147" s="172" t="s">
        <v>92</v>
      </c>
      <c r="C147" s="172">
        <v>992</v>
      </c>
      <c r="D147" s="188" t="s">
        <v>43</v>
      </c>
      <c r="E147" s="188" t="s">
        <v>35</v>
      </c>
      <c r="F147" s="172" t="s">
        <v>461</v>
      </c>
      <c r="G147" s="169">
        <v>610</v>
      </c>
      <c r="H147" s="170">
        <v>1655.2</v>
      </c>
      <c r="I147" s="171">
        <v>1655.2</v>
      </c>
      <c r="J147" s="171">
        <f t="shared" si="13"/>
        <v>100</v>
      </c>
    </row>
    <row r="148" spans="1:10" ht="61.2" thickBot="1">
      <c r="A148" s="189"/>
      <c r="B148" s="172" t="s">
        <v>489</v>
      </c>
      <c r="C148" s="172">
        <v>992</v>
      </c>
      <c r="D148" s="188" t="s">
        <v>43</v>
      </c>
      <c r="E148" s="188" t="s">
        <v>35</v>
      </c>
      <c r="F148" s="172" t="s">
        <v>490</v>
      </c>
      <c r="G148" s="190"/>
      <c r="H148" s="171">
        <f>H149+H151</f>
        <v>530</v>
      </c>
      <c r="I148" s="171">
        <f>I149+I151</f>
        <v>530</v>
      </c>
      <c r="J148" s="171">
        <f t="shared" si="13"/>
        <v>100</v>
      </c>
    </row>
    <row r="149" spans="1:10" ht="49.2" thickBot="1">
      <c r="A149" s="189"/>
      <c r="B149" s="172" t="s">
        <v>415</v>
      </c>
      <c r="C149" s="172">
        <v>992</v>
      </c>
      <c r="D149" s="188" t="s">
        <v>43</v>
      </c>
      <c r="E149" s="188" t="s">
        <v>35</v>
      </c>
      <c r="F149" s="172" t="s">
        <v>491</v>
      </c>
      <c r="G149" s="169"/>
      <c r="H149" s="171">
        <f>H150</f>
        <v>364</v>
      </c>
      <c r="I149" s="171">
        <f>I150</f>
        <v>364</v>
      </c>
      <c r="J149" s="171">
        <f t="shared" si="13"/>
        <v>100</v>
      </c>
    </row>
    <row r="150" spans="1:10" ht="15" thickBot="1">
      <c r="A150" s="189"/>
      <c r="B150" s="172" t="s">
        <v>92</v>
      </c>
      <c r="C150" s="172">
        <v>992</v>
      </c>
      <c r="D150" s="188" t="s">
        <v>43</v>
      </c>
      <c r="E150" s="188" t="s">
        <v>35</v>
      </c>
      <c r="F150" s="172" t="s">
        <v>491</v>
      </c>
      <c r="G150" s="169">
        <v>610</v>
      </c>
      <c r="H150" s="171">
        <v>364</v>
      </c>
      <c r="I150" s="171">
        <v>364</v>
      </c>
      <c r="J150" s="171">
        <f t="shared" si="13"/>
        <v>100</v>
      </c>
    </row>
    <row r="151" spans="1:10" ht="49.2" thickBot="1">
      <c r="A151" s="189"/>
      <c r="B151" s="172" t="s">
        <v>415</v>
      </c>
      <c r="C151" s="172">
        <v>992</v>
      </c>
      <c r="D151" s="188" t="s">
        <v>43</v>
      </c>
      <c r="E151" s="188" t="s">
        <v>35</v>
      </c>
      <c r="F151" s="172" t="s">
        <v>492</v>
      </c>
      <c r="G151" s="169"/>
      <c r="H151" s="171">
        <f>H152</f>
        <v>166</v>
      </c>
      <c r="I151" s="171">
        <f>I152</f>
        <v>166</v>
      </c>
      <c r="J151" s="171">
        <f t="shared" si="13"/>
        <v>100</v>
      </c>
    </row>
    <row r="152" spans="1:10" ht="15" thickBot="1">
      <c r="A152" s="189"/>
      <c r="B152" s="172" t="s">
        <v>92</v>
      </c>
      <c r="C152" s="172">
        <v>992</v>
      </c>
      <c r="D152" s="188" t="s">
        <v>43</v>
      </c>
      <c r="E152" s="188" t="s">
        <v>35</v>
      </c>
      <c r="F152" s="172" t="s">
        <v>492</v>
      </c>
      <c r="G152" s="169">
        <v>610</v>
      </c>
      <c r="H152" s="171">
        <v>166</v>
      </c>
      <c r="I152" s="171">
        <v>166</v>
      </c>
      <c r="J152" s="171">
        <f t="shared" si="13"/>
        <v>100</v>
      </c>
    </row>
    <row r="153" spans="1:10" ht="49.2" thickBot="1">
      <c r="A153" s="189"/>
      <c r="B153" s="172" t="s">
        <v>497</v>
      </c>
      <c r="C153" s="172">
        <v>992</v>
      </c>
      <c r="D153" s="188" t="s">
        <v>43</v>
      </c>
      <c r="E153" s="188" t="s">
        <v>35</v>
      </c>
      <c r="F153" s="172" t="s">
        <v>495</v>
      </c>
      <c r="G153" s="169"/>
      <c r="H153" s="171">
        <f>H154+H156</f>
        <v>172.5</v>
      </c>
      <c r="I153" s="171">
        <f>I154+I156</f>
        <v>172.5</v>
      </c>
      <c r="J153" s="171">
        <f t="shared" si="13"/>
        <v>100</v>
      </c>
    </row>
    <row r="154" spans="1:10" ht="15" thickBot="1">
      <c r="A154" s="189"/>
      <c r="B154" s="172" t="s">
        <v>498</v>
      </c>
      <c r="C154" s="172">
        <v>992</v>
      </c>
      <c r="D154" s="188" t="s">
        <v>43</v>
      </c>
      <c r="E154" s="188" t="s">
        <v>35</v>
      </c>
      <c r="F154" s="172" t="s">
        <v>499</v>
      </c>
      <c r="G154" s="169"/>
      <c r="H154" s="171">
        <f>H155</f>
        <v>8.6</v>
      </c>
      <c r="I154" s="171">
        <f>I155</f>
        <v>8.6</v>
      </c>
      <c r="J154" s="171">
        <f t="shared" si="13"/>
        <v>100</v>
      </c>
    </row>
    <row r="155" spans="1:10" ht="15" thickBot="1">
      <c r="A155" s="189"/>
      <c r="B155" s="172" t="s">
        <v>92</v>
      </c>
      <c r="C155" s="172">
        <v>992</v>
      </c>
      <c r="D155" s="188" t="s">
        <v>43</v>
      </c>
      <c r="E155" s="188" t="s">
        <v>35</v>
      </c>
      <c r="F155" s="172" t="s">
        <v>499</v>
      </c>
      <c r="G155" s="169">
        <v>610</v>
      </c>
      <c r="H155" s="171">
        <v>8.6</v>
      </c>
      <c r="I155" s="171">
        <v>8.6</v>
      </c>
      <c r="J155" s="171">
        <f t="shared" si="13"/>
        <v>100</v>
      </c>
    </row>
    <row r="156" spans="1:10" ht="15" thickBot="1">
      <c r="A156" s="189"/>
      <c r="B156" s="172" t="s">
        <v>498</v>
      </c>
      <c r="C156" s="172">
        <v>992</v>
      </c>
      <c r="D156" s="188" t="s">
        <v>43</v>
      </c>
      <c r="E156" s="188" t="s">
        <v>35</v>
      </c>
      <c r="F156" s="172" t="s">
        <v>500</v>
      </c>
      <c r="G156" s="169"/>
      <c r="H156" s="171">
        <f>H157</f>
        <v>163.9</v>
      </c>
      <c r="I156" s="171">
        <f>I157</f>
        <v>163.9</v>
      </c>
      <c r="J156" s="171">
        <f t="shared" si="13"/>
        <v>100</v>
      </c>
    </row>
    <row r="157" spans="1:10" ht="15" thickBot="1">
      <c r="A157" s="189"/>
      <c r="B157" s="172" t="s">
        <v>92</v>
      </c>
      <c r="C157" s="172">
        <v>992</v>
      </c>
      <c r="D157" s="188" t="s">
        <v>43</v>
      </c>
      <c r="E157" s="188" t="s">
        <v>35</v>
      </c>
      <c r="F157" s="172" t="s">
        <v>500</v>
      </c>
      <c r="G157" s="169">
        <v>610</v>
      </c>
      <c r="H157" s="171">
        <v>163.9</v>
      </c>
      <c r="I157" s="171">
        <v>163.9</v>
      </c>
      <c r="J157" s="171">
        <f t="shared" si="13"/>
        <v>100</v>
      </c>
    </row>
    <row r="158" spans="1:10" ht="15" thickBot="1">
      <c r="A158" s="189"/>
      <c r="B158" s="172"/>
      <c r="C158" s="172">
        <v>992</v>
      </c>
      <c r="D158" s="188" t="s">
        <v>43</v>
      </c>
      <c r="E158" s="188" t="s">
        <v>35</v>
      </c>
      <c r="F158" s="172" t="s">
        <v>496</v>
      </c>
      <c r="G158" s="169"/>
      <c r="H158" s="171">
        <f>H159+H161</f>
        <v>86.3</v>
      </c>
      <c r="I158" s="171">
        <f>I159+I161</f>
        <v>86.3</v>
      </c>
      <c r="J158" s="171">
        <f t="shared" si="13"/>
        <v>100</v>
      </c>
    </row>
    <row r="159" spans="1:10" ht="15" thickBot="1">
      <c r="A159" s="189"/>
      <c r="B159" s="172"/>
      <c r="C159" s="172">
        <v>992</v>
      </c>
      <c r="D159" s="188" t="s">
        <v>43</v>
      </c>
      <c r="E159" s="188" t="s">
        <v>35</v>
      </c>
      <c r="F159" s="172" t="s">
        <v>501</v>
      </c>
      <c r="G159" s="169"/>
      <c r="H159" s="171">
        <f>H160</f>
        <v>4.3</v>
      </c>
      <c r="I159" s="171">
        <f>I160</f>
        <v>4.3</v>
      </c>
      <c r="J159" s="171">
        <f t="shared" si="13"/>
        <v>100</v>
      </c>
    </row>
    <row r="160" spans="1:10" ht="15" thickBot="1">
      <c r="A160" s="189"/>
      <c r="B160" s="172" t="s">
        <v>92</v>
      </c>
      <c r="C160" s="172">
        <v>992</v>
      </c>
      <c r="D160" s="188" t="s">
        <v>43</v>
      </c>
      <c r="E160" s="188" t="s">
        <v>35</v>
      </c>
      <c r="F160" s="172" t="s">
        <v>501</v>
      </c>
      <c r="G160" s="169">
        <v>610</v>
      </c>
      <c r="H160" s="171">
        <v>4.3</v>
      </c>
      <c r="I160" s="171">
        <v>4.3</v>
      </c>
      <c r="J160" s="171">
        <f t="shared" si="13"/>
        <v>100</v>
      </c>
    </row>
    <row r="161" spans="1:10" ht="15" thickBot="1">
      <c r="A161" s="189"/>
      <c r="B161" s="172"/>
      <c r="C161" s="172">
        <v>992</v>
      </c>
      <c r="D161" s="188" t="s">
        <v>43</v>
      </c>
      <c r="E161" s="188" t="s">
        <v>35</v>
      </c>
      <c r="F161" s="172" t="s">
        <v>502</v>
      </c>
      <c r="G161" s="169"/>
      <c r="H161" s="171">
        <f>H162</f>
        <v>82</v>
      </c>
      <c r="I161" s="171">
        <f>I162</f>
        <v>82</v>
      </c>
      <c r="J161" s="171">
        <f t="shared" si="13"/>
        <v>100</v>
      </c>
    </row>
    <row r="162" spans="1:10" ht="15" thickBot="1">
      <c r="A162" s="189"/>
      <c r="B162" s="172" t="s">
        <v>92</v>
      </c>
      <c r="C162" s="172">
        <v>992</v>
      </c>
      <c r="D162" s="188" t="s">
        <v>43</v>
      </c>
      <c r="E162" s="188" t="s">
        <v>35</v>
      </c>
      <c r="F162" s="172" t="s">
        <v>502</v>
      </c>
      <c r="G162" s="169">
        <v>610</v>
      </c>
      <c r="H162" s="171">
        <v>82</v>
      </c>
      <c r="I162" s="171">
        <v>82</v>
      </c>
      <c r="J162" s="171">
        <f t="shared" si="13"/>
        <v>100</v>
      </c>
    </row>
    <row r="163" spans="1:10" ht="15" thickBot="1">
      <c r="A163" s="189"/>
      <c r="B163" s="172" t="s">
        <v>493</v>
      </c>
      <c r="C163" s="172">
        <v>992</v>
      </c>
      <c r="D163" s="188" t="s">
        <v>43</v>
      </c>
      <c r="E163" s="188" t="s">
        <v>35</v>
      </c>
      <c r="F163" s="172" t="s">
        <v>417</v>
      </c>
      <c r="G163" s="190"/>
      <c r="H163" s="171">
        <f>H164</f>
        <v>55.1</v>
      </c>
      <c r="I163" s="171">
        <f>I164</f>
        <v>53.9</v>
      </c>
      <c r="J163" s="171">
        <f t="shared" si="13"/>
        <v>97.822141560798542</v>
      </c>
    </row>
    <row r="164" spans="1:10" ht="15" thickBot="1">
      <c r="A164" s="189"/>
      <c r="B164" s="172" t="s">
        <v>356</v>
      </c>
      <c r="C164" s="172">
        <v>992</v>
      </c>
      <c r="D164" s="188" t="s">
        <v>43</v>
      </c>
      <c r="E164" s="188" t="s">
        <v>35</v>
      </c>
      <c r="F164" s="172" t="s">
        <v>315</v>
      </c>
      <c r="G164" s="190"/>
      <c r="H164" s="171">
        <f>H165</f>
        <v>55.1</v>
      </c>
      <c r="I164" s="171">
        <f>I165</f>
        <v>53.9</v>
      </c>
      <c r="J164" s="171">
        <f t="shared" si="13"/>
        <v>97.822141560798542</v>
      </c>
    </row>
    <row r="165" spans="1:10" ht="15" thickBot="1">
      <c r="A165" s="189"/>
      <c r="B165" s="172" t="s">
        <v>92</v>
      </c>
      <c r="C165" s="172">
        <v>992</v>
      </c>
      <c r="D165" s="188" t="s">
        <v>43</v>
      </c>
      <c r="E165" s="188" t="s">
        <v>35</v>
      </c>
      <c r="F165" s="172" t="s">
        <v>315</v>
      </c>
      <c r="G165" s="169">
        <v>610</v>
      </c>
      <c r="H165" s="171">
        <v>55.1</v>
      </c>
      <c r="I165" s="171">
        <v>53.9</v>
      </c>
      <c r="J165" s="171">
        <f t="shared" si="13"/>
        <v>97.822141560798542</v>
      </c>
    </row>
    <row r="166" spans="1:10" ht="15" thickBot="1">
      <c r="A166" s="191" t="s">
        <v>52</v>
      </c>
      <c r="B166" s="192" t="s">
        <v>1</v>
      </c>
      <c r="C166" s="192">
        <v>992</v>
      </c>
      <c r="D166" s="193">
        <v>11</v>
      </c>
      <c r="E166" s="193"/>
      <c r="F166" s="192"/>
      <c r="G166" s="194"/>
      <c r="H166" s="196">
        <f t="shared" ref="H166:I170" si="14">H167</f>
        <v>1</v>
      </c>
      <c r="I166" s="196">
        <f t="shared" si="14"/>
        <v>0</v>
      </c>
      <c r="J166" s="196">
        <f t="shared" si="13"/>
        <v>0</v>
      </c>
    </row>
    <row r="167" spans="1:10" ht="25.2" thickBot="1">
      <c r="A167" s="166"/>
      <c r="B167" s="172" t="s">
        <v>0</v>
      </c>
      <c r="C167" s="172">
        <v>992</v>
      </c>
      <c r="D167" s="188">
        <v>11</v>
      </c>
      <c r="E167" s="188" t="s">
        <v>42</v>
      </c>
      <c r="F167" s="172"/>
      <c r="G167" s="169"/>
      <c r="H167" s="171">
        <f t="shared" si="14"/>
        <v>1</v>
      </c>
      <c r="I167" s="171">
        <f t="shared" si="14"/>
        <v>0</v>
      </c>
      <c r="J167" s="171">
        <f t="shared" si="13"/>
        <v>0</v>
      </c>
    </row>
    <row r="168" spans="1:10" ht="73.2" thickBot="1">
      <c r="A168" s="166"/>
      <c r="B168" s="172" t="s">
        <v>418</v>
      </c>
      <c r="C168" s="172">
        <v>992</v>
      </c>
      <c r="D168" s="188">
        <v>11</v>
      </c>
      <c r="E168" s="188" t="s">
        <v>42</v>
      </c>
      <c r="F168" s="172" t="s">
        <v>419</v>
      </c>
      <c r="G168" s="169"/>
      <c r="H168" s="171">
        <f t="shared" si="14"/>
        <v>1</v>
      </c>
      <c r="I168" s="171">
        <f t="shared" si="14"/>
        <v>0</v>
      </c>
      <c r="J168" s="171">
        <f t="shared" si="13"/>
        <v>0</v>
      </c>
    </row>
    <row r="169" spans="1:10" ht="15" thickBot="1">
      <c r="A169" s="166"/>
      <c r="B169" s="172" t="s">
        <v>420</v>
      </c>
      <c r="C169" s="172">
        <v>992</v>
      </c>
      <c r="D169" s="188">
        <v>11</v>
      </c>
      <c r="E169" s="188" t="s">
        <v>42</v>
      </c>
      <c r="F169" s="172" t="s">
        <v>421</v>
      </c>
      <c r="G169" s="169"/>
      <c r="H169" s="171">
        <f t="shared" si="14"/>
        <v>1</v>
      </c>
      <c r="I169" s="171">
        <f t="shared" si="14"/>
        <v>0</v>
      </c>
      <c r="J169" s="171">
        <f t="shared" si="13"/>
        <v>0</v>
      </c>
    </row>
    <row r="170" spans="1:10" ht="15" thickBot="1">
      <c r="A170" s="166"/>
      <c r="B170" s="172" t="s">
        <v>391</v>
      </c>
      <c r="C170" s="172">
        <v>992</v>
      </c>
      <c r="D170" s="188">
        <v>11</v>
      </c>
      <c r="E170" s="188" t="s">
        <v>42</v>
      </c>
      <c r="F170" s="172" t="s">
        <v>422</v>
      </c>
      <c r="G170" s="169"/>
      <c r="H170" s="171">
        <f t="shared" si="14"/>
        <v>1</v>
      </c>
      <c r="I170" s="171">
        <f t="shared" si="14"/>
        <v>0</v>
      </c>
      <c r="J170" s="171">
        <f t="shared" si="13"/>
        <v>0</v>
      </c>
    </row>
    <row r="171" spans="1:10" ht="25.2" thickBot="1">
      <c r="A171" s="166"/>
      <c r="B171" s="172" t="s">
        <v>84</v>
      </c>
      <c r="C171" s="172">
        <v>992</v>
      </c>
      <c r="D171" s="188">
        <v>11</v>
      </c>
      <c r="E171" s="188" t="s">
        <v>42</v>
      </c>
      <c r="F171" s="172" t="s">
        <v>422</v>
      </c>
      <c r="G171" s="169">
        <v>240</v>
      </c>
      <c r="H171" s="170">
        <v>1</v>
      </c>
      <c r="I171" s="171">
        <v>0</v>
      </c>
      <c r="J171" s="171">
        <f t="shared" si="13"/>
        <v>0</v>
      </c>
    </row>
    <row r="173" spans="1:10" s="37" customFormat="1" ht="15.6">
      <c r="A173" s="40" t="s">
        <v>425</v>
      </c>
      <c r="B173" s="41"/>
      <c r="C173" s="41"/>
      <c r="D173" s="41"/>
      <c r="E173" s="41"/>
    </row>
    <row r="174" spans="1:10" s="37" customFormat="1" ht="15.6">
      <c r="A174" s="40" t="s">
        <v>426</v>
      </c>
      <c r="B174" s="41"/>
      <c r="C174" s="41"/>
      <c r="D174" s="41"/>
      <c r="E174" s="40"/>
    </row>
    <row r="175" spans="1:10" s="37" customFormat="1" ht="15.6">
      <c r="A175" s="40" t="s">
        <v>509</v>
      </c>
      <c r="B175" s="41"/>
      <c r="C175" s="41"/>
      <c r="D175" s="41"/>
      <c r="E175" s="41"/>
    </row>
    <row r="176" spans="1:10" s="37" customFormat="1" ht="15.6">
      <c r="A176" s="40"/>
      <c r="B176" s="41"/>
      <c r="C176" s="41"/>
      <c r="D176" s="41"/>
      <c r="E176" s="41"/>
    </row>
    <row r="177" spans="1:8" s="37" customFormat="1" ht="15.6">
      <c r="A177" s="40" t="s">
        <v>175</v>
      </c>
      <c r="B177" s="41"/>
      <c r="C177" s="41"/>
      <c r="D177" s="41"/>
      <c r="E177" s="41"/>
    </row>
    <row r="178" spans="1:8" s="37" customFormat="1" ht="15.6">
      <c r="A178" s="40" t="s">
        <v>174</v>
      </c>
      <c r="B178" s="41"/>
      <c r="C178" s="41"/>
      <c r="D178" s="41"/>
      <c r="E178" s="41"/>
    </row>
    <row r="179" spans="1:8" s="37" customFormat="1" ht="15.6">
      <c r="A179" s="155" t="s">
        <v>504</v>
      </c>
      <c r="B179" s="154"/>
      <c r="C179" s="154"/>
      <c r="D179" s="154"/>
      <c r="E179" s="154"/>
      <c r="F179" s="36"/>
      <c r="G179" s="36"/>
      <c r="H179" s="36"/>
    </row>
  </sheetData>
  <mergeCells count="6">
    <mergeCell ref="A6:J6"/>
    <mergeCell ref="F1:J1"/>
    <mergeCell ref="F2:J2"/>
    <mergeCell ref="F3:J3"/>
    <mergeCell ref="F4:J4"/>
    <mergeCell ref="F5:J5"/>
  </mergeCells>
  <pageMargins left="0.70866141732283472" right="0.70866141732283472" top="0.74803149606299213" bottom="0.74803149606299213" header="0.31496062992125984" footer="0.31496062992125984"/>
  <pageSetup paperSize="9" scale="92" fitToHeight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opLeftCell="A10" zoomScale="70" zoomScaleNormal="70" workbookViewId="0">
      <selection activeCell="B23" sqref="B23"/>
    </sheetView>
  </sheetViews>
  <sheetFormatPr defaultRowHeight="18"/>
  <cols>
    <col min="1" max="1" width="29.44140625" style="7" customWidth="1"/>
    <col min="2" max="2" width="85.33203125" style="7" customWidth="1"/>
    <col min="3" max="3" width="16.109375" style="7" customWidth="1"/>
    <col min="4" max="4" width="20.88671875" style="7" customWidth="1"/>
    <col min="5" max="5" width="19.88671875" customWidth="1"/>
  </cols>
  <sheetData>
    <row r="1" spans="1:5" ht="15.6">
      <c r="A1" s="32"/>
      <c r="B1" s="225" t="s">
        <v>232</v>
      </c>
      <c r="C1" s="225"/>
      <c r="D1" s="225"/>
    </row>
    <row r="2" spans="1:5" ht="15.6">
      <c r="A2" s="225" t="s">
        <v>178</v>
      </c>
      <c r="B2" s="225"/>
      <c r="C2" s="225"/>
      <c r="D2" s="225"/>
    </row>
    <row r="3" spans="1:5" ht="15.6">
      <c r="A3" s="225" t="s">
        <v>512</v>
      </c>
      <c r="B3" s="225"/>
      <c r="C3" s="225"/>
      <c r="D3" s="225"/>
    </row>
    <row r="4" spans="1:5">
      <c r="A4" s="1"/>
      <c r="B4" s="1"/>
      <c r="C4" s="1"/>
      <c r="D4" s="1"/>
    </row>
    <row r="6" spans="1:5" ht="58.5" customHeight="1">
      <c r="A6" s="234" t="s">
        <v>447</v>
      </c>
      <c r="B6" s="234"/>
      <c r="C6" s="234"/>
      <c r="D6" s="234"/>
    </row>
    <row r="8" spans="1:5">
      <c r="D8" s="2" t="s">
        <v>19</v>
      </c>
    </row>
    <row r="9" spans="1:5" ht="110.25" customHeight="1" thickBot="1">
      <c r="A9" s="14" t="s">
        <v>70</v>
      </c>
      <c r="B9" s="17" t="s">
        <v>71</v>
      </c>
      <c r="C9" s="18" t="s">
        <v>63</v>
      </c>
      <c r="D9" s="6" t="s">
        <v>68</v>
      </c>
      <c r="E9" s="6" t="s">
        <v>22</v>
      </c>
    </row>
    <row r="10" spans="1:5" ht="16.2" thickBot="1">
      <c r="A10" s="85">
        <v>1</v>
      </c>
      <c r="B10" s="86">
        <v>2</v>
      </c>
      <c r="C10" s="86">
        <v>3</v>
      </c>
      <c r="D10" s="62">
        <v>4</v>
      </c>
      <c r="E10" s="77">
        <v>5</v>
      </c>
    </row>
    <row r="11" spans="1:5" ht="19.5" customHeight="1" thickBot="1">
      <c r="A11" s="80"/>
      <c r="B11" s="79" t="s">
        <v>213</v>
      </c>
      <c r="C11" s="88">
        <f>C12</f>
        <v>3643</v>
      </c>
      <c r="D11" s="71">
        <f>D12</f>
        <v>1145</v>
      </c>
      <c r="E11" s="78">
        <v>0</v>
      </c>
    </row>
    <row r="12" spans="1:5" ht="16.2" thickBot="1">
      <c r="A12" s="80" t="s">
        <v>214</v>
      </c>
      <c r="B12" s="73" t="s">
        <v>64</v>
      </c>
      <c r="C12" s="88">
        <f>C13+C17</f>
        <v>3643</v>
      </c>
      <c r="D12" s="88">
        <f>D13+D17</f>
        <v>1145</v>
      </c>
      <c r="E12" s="78">
        <v>0</v>
      </c>
    </row>
    <row r="13" spans="1:5" ht="16.2" thickBot="1">
      <c r="A13" s="80" t="s">
        <v>215</v>
      </c>
      <c r="B13" s="73" t="s">
        <v>216</v>
      </c>
      <c r="C13" s="88">
        <f t="shared" ref="C13:D15" si="0">C14</f>
        <v>-19280</v>
      </c>
      <c r="D13" s="71">
        <f t="shared" si="0"/>
        <v>-20544.8</v>
      </c>
      <c r="E13" s="78">
        <f>D13*100/C13</f>
        <v>106.56016597510373</v>
      </c>
    </row>
    <row r="14" spans="1:5" ht="16.2" thickBot="1">
      <c r="A14" s="80" t="s">
        <v>217</v>
      </c>
      <c r="B14" s="73" t="s">
        <v>218</v>
      </c>
      <c r="C14" s="88">
        <f t="shared" si="0"/>
        <v>-19280</v>
      </c>
      <c r="D14" s="71">
        <f t="shared" si="0"/>
        <v>-20544.8</v>
      </c>
      <c r="E14" s="78">
        <f t="shared" ref="E14:E20" si="1">D14*100/C14</f>
        <v>106.56016597510373</v>
      </c>
    </row>
    <row r="15" spans="1:5" ht="16.2" thickBot="1">
      <c r="A15" s="80" t="s">
        <v>219</v>
      </c>
      <c r="B15" s="73" t="s">
        <v>72</v>
      </c>
      <c r="C15" s="88">
        <f t="shared" si="0"/>
        <v>-19280</v>
      </c>
      <c r="D15" s="71">
        <f t="shared" si="0"/>
        <v>-20544.8</v>
      </c>
      <c r="E15" s="78">
        <f t="shared" si="1"/>
        <v>106.56016597510373</v>
      </c>
    </row>
    <row r="16" spans="1:5" ht="16.2" thickBot="1">
      <c r="A16" s="80" t="s">
        <v>65</v>
      </c>
      <c r="B16" s="73" t="s">
        <v>220</v>
      </c>
      <c r="C16" s="88">
        <v>-19280</v>
      </c>
      <c r="D16" s="71">
        <v>-20544.8</v>
      </c>
      <c r="E16" s="78">
        <f t="shared" si="1"/>
        <v>106.56016597510373</v>
      </c>
    </row>
    <row r="17" spans="1:5" ht="16.2" thickBot="1">
      <c r="A17" s="80" t="s">
        <v>221</v>
      </c>
      <c r="B17" s="70" t="s">
        <v>222</v>
      </c>
      <c r="C17" s="71">
        <f t="shared" ref="C17:D19" si="2">C18</f>
        <v>22923</v>
      </c>
      <c r="D17" s="88">
        <f t="shared" si="2"/>
        <v>21689.8</v>
      </c>
      <c r="E17" s="78">
        <f t="shared" si="1"/>
        <v>94.62025040352485</v>
      </c>
    </row>
    <row r="18" spans="1:5" ht="16.2" thickBot="1">
      <c r="A18" s="80" t="s">
        <v>223</v>
      </c>
      <c r="B18" s="70" t="s">
        <v>224</v>
      </c>
      <c r="C18" s="71">
        <f t="shared" si="2"/>
        <v>22923</v>
      </c>
      <c r="D18" s="88">
        <f t="shared" si="2"/>
        <v>21689.8</v>
      </c>
      <c r="E18" s="78">
        <f t="shared" si="1"/>
        <v>94.62025040352485</v>
      </c>
    </row>
    <row r="19" spans="1:5" ht="16.2" thickBot="1">
      <c r="A19" s="80" t="s">
        <v>225</v>
      </c>
      <c r="B19" s="70" t="s">
        <v>226</v>
      </c>
      <c r="C19" s="71">
        <f t="shared" si="2"/>
        <v>22923</v>
      </c>
      <c r="D19" s="88">
        <f t="shared" si="2"/>
        <v>21689.8</v>
      </c>
      <c r="E19" s="78">
        <f t="shared" si="1"/>
        <v>94.62025040352485</v>
      </c>
    </row>
    <row r="20" spans="1:5" ht="18.600000000000001" thickBot="1">
      <c r="A20" s="80" t="s">
        <v>227</v>
      </c>
      <c r="B20" s="70" t="s">
        <v>228</v>
      </c>
      <c r="C20" s="71">
        <v>22923</v>
      </c>
      <c r="D20" s="88">
        <v>21689.8</v>
      </c>
      <c r="E20" s="87">
        <f t="shared" si="1"/>
        <v>94.62025040352485</v>
      </c>
    </row>
    <row r="24" spans="1:5" s="37" customFormat="1" ht="15.6">
      <c r="A24" s="40" t="s">
        <v>425</v>
      </c>
      <c r="B24" s="41"/>
      <c r="C24" s="41"/>
      <c r="D24" s="41"/>
      <c r="E24" s="41"/>
    </row>
    <row r="25" spans="1:5" s="37" customFormat="1" ht="15.6">
      <c r="A25" s="40" t="s">
        <v>426</v>
      </c>
      <c r="B25" s="41"/>
      <c r="C25" s="41"/>
      <c r="D25" s="41"/>
      <c r="E25" s="40"/>
    </row>
    <row r="26" spans="1:5" s="37" customFormat="1" ht="15.6">
      <c r="A26" s="40" t="s">
        <v>513</v>
      </c>
      <c r="B26" s="41"/>
      <c r="C26" s="41"/>
      <c r="D26" s="41"/>
      <c r="E26" s="41"/>
    </row>
    <row r="27" spans="1:5" s="37" customFormat="1" ht="15.6">
      <c r="A27" s="40"/>
      <c r="B27" s="41"/>
      <c r="C27" s="41"/>
      <c r="D27" s="41"/>
      <c r="E27" s="41"/>
    </row>
    <row r="28" spans="1:5" s="37" customFormat="1" ht="15.6">
      <c r="A28" s="40" t="s">
        <v>175</v>
      </c>
      <c r="B28" s="41"/>
      <c r="C28" s="41"/>
      <c r="D28" s="41"/>
      <c r="E28" s="41"/>
    </row>
    <row r="29" spans="1:5" s="37" customFormat="1" ht="15.6">
      <c r="A29" s="40" t="s">
        <v>174</v>
      </c>
      <c r="B29" s="41"/>
      <c r="C29" s="41"/>
      <c r="D29" s="41"/>
      <c r="E29" s="41"/>
    </row>
    <row r="30" spans="1:5" s="37" customFormat="1" ht="15.6">
      <c r="A30" s="241" t="s">
        <v>503</v>
      </c>
      <c r="B30" s="241"/>
      <c r="C30" s="241"/>
      <c r="D30" s="241"/>
      <c r="E30" s="241"/>
    </row>
  </sheetData>
  <mergeCells count="5">
    <mergeCell ref="B1:D1"/>
    <mergeCell ref="A2:D2"/>
    <mergeCell ref="A3:D3"/>
    <mergeCell ref="A6:D6"/>
    <mergeCell ref="A30:E30"/>
  </mergeCells>
  <pageMargins left="1.25" right="0.48" top="0.74803149606299213" bottom="0.74803149606299213" header="0.31496062992125984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opLeftCell="A10" zoomScale="80" zoomScaleNormal="80" workbookViewId="0">
      <selection activeCell="E18" sqref="E18"/>
    </sheetView>
  </sheetViews>
  <sheetFormatPr defaultRowHeight="18"/>
  <cols>
    <col min="1" max="1" width="5.88671875" style="1" customWidth="1"/>
    <col min="2" max="2" width="58.33203125" style="1" customWidth="1"/>
    <col min="3" max="3" width="16.44140625" style="5" customWidth="1"/>
    <col min="4" max="4" width="16.109375" style="5" customWidth="1"/>
    <col min="5" max="5" width="17.33203125" customWidth="1"/>
  </cols>
  <sheetData>
    <row r="1" spans="1:5">
      <c r="B1" s="258" t="s">
        <v>238</v>
      </c>
      <c r="C1" s="258"/>
      <c r="D1" s="258"/>
    </row>
    <row r="2" spans="1:5" ht="18" customHeight="1">
      <c r="B2" s="258" t="s">
        <v>178</v>
      </c>
      <c r="C2" s="258"/>
      <c r="D2" s="258"/>
    </row>
    <row r="3" spans="1:5">
      <c r="B3" s="258" t="s">
        <v>510</v>
      </c>
      <c r="C3" s="258"/>
      <c r="D3" s="258"/>
    </row>
    <row r="4" spans="1:5">
      <c r="C4" s="2"/>
      <c r="D4" s="3"/>
    </row>
    <row r="5" spans="1:5">
      <c r="C5" s="2"/>
      <c r="D5" s="3"/>
    </row>
    <row r="6" spans="1:5" ht="77.25" customHeight="1">
      <c r="A6" s="259" t="s">
        <v>448</v>
      </c>
      <c r="B6" s="259"/>
      <c r="C6" s="259"/>
      <c r="D6" s="259"/>
      <c r="E6" s="259"/>
    </row>
    <row r="7" spans="1:5">
      <c r="B7" s="98"/>
      <c r="C7" s="99" t="s">
        <v>233</v>
      </c>
    </row>
    <row r="8" spans="1:5" ht="18.600000000000001" thickBot="1">
      <c r="B8" s="97"/>
      <c r="C8"/>
    </row>
    <row r="9" spans="1:5" ht="18.600000000000001" thickBot="1">
      <c r="B9" s="100" t="s">
        <v>32</v>
      </c>
      <c r="C9" s="101" t="s">
        <v>63</v>
      </c>
    </row>
    <row r="10" spans="1:5" ht="54">
      <c r="B10" s="102" t="s">
        <v>234</v>
      </c>
      <c r="C10" s="104"/>
    </row>
    <row r="11" spans="1:5">
      <c r="B11" s="102" t="s">
        <v>235</v>
      </c>
      <c r="C11" s="105"/>
    </row>
    <row r="12" spans="1:5">
      <c r="B12" s="102"/>
      <c r="C12" s="105">
        <v>0</v>
      </c>
    </row>
    <row r="13" spans="1:5">
      <c r="B13" s="102" t="s">
        <v>236</v>
      </c>
      <c r="C13" s="105"/>
    </row>
    <row r="14" spans="1:5">
      <c r="B14" s="102"/>
      <c r="C14" s="105"/>
    </row>
    <row r="15" spans="1:5">
      <c r="B15" s="102" t="s">
        <v>237</v>
      </c>
      <c r="C15" s="105">
        <v>0</v>
      </c>
    </row>
    <row r="16" spans="1:5" ht="18.600000000000001" thickBot="1">
      <c r="B16" s="103"/>
      <c r="C16" s="106"/>
    </row>
    <row r="20" spans="1:5" s="37" customFormat="1" ht="15.6">
      <c r="A20" s="40" t="s">
        <v>425</v>
      </c>
      <c r="B20" s="41"/>
      <c r="C20" s="41"/>
      <c r="D20" s="41"/>
      <c r="E20" s="41"/>
    </row>
    <row r="21" spans="1:5" s="37" customFormat="1" ht="15.6">
      <c r="A21" s="40" t="s">
        <v>426</v>
      </c>
      <c r="B21" s="41"/>
      <c r="C21" s="41"/>
      <c r="D21" s="41"/>
      <c r="E21" s="40"/>
    </row>
    <row r="22" spans="1:5" s="37" customFormat="1" ht="15.6">
      <c r="A22" s="40" t="s">
        <v>513</v>
      </c>
      <c r="B22" s="41"/>
      <c r="C22" s="41"/>
      <c r="D22" s="41"/>
      <c r="E22" s="41"/>
    </row>
    <row r="23" spans="1:5" s="37" customFormat="1" ht="15.6">
      <c r="A23" s="40"/>
      <c r="B23" s="41"/>
      <c r="C23" s="41"/>
      <c r="D23" s="41"/>
      <c r="E23" s="41"/>
    </row>
    <row r="24" spans="1:5" s="37" customFormat="1" ht="15.6">
      <c r="A24" s="40" t="s">
        <v>175</v>
      </c>
      <c r="B24" s="41"/>
      <c r="C24" s="41"/>
      <c r="D24" s="41"/>
      <c r="E24" s="41"/>
    </row>
    <row r="25" spans="1:5" s="37" customFormat="1" ht="15.6">
      <c r="A25" s="40" t="s">
        <v>174</v>
      </c>
      <c r="B25" s="41"/>
      <c r="C25" s="41"/>
      <c r="D25" s="41"/>
      <c r="E25" s="41"/>
    </row>
    <row r="26" spans="1:5" s="37" customFormat="1" ht="15.6">
      <c r="A26" s="241" t="s">
        <v>503</v>
      </c>
      <c r="B26" s="241"/>
      <c r="C26" s="241"/>
      <c r="D26" s="241"/>
      <c r="E26" s="241"/>
    </row>
  </sheetData>
  <mergeCells count="5">
    <mergeCell ref="B1:D1"/>
    <mergeCell ref="B2:D2"/>
    <mergeCell ref="B3:D3"/>
    <mergeCell ref="A6:E6"/>
    <mergeCell ref="A26:E26"/>
  </mergeCells>
  <pageMargins left="1.68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topLeftCell="A28" zoomScale="55" zoomScaleNormal="55" workbookViewId="0">
      <selection activeCell="M33" sqref="M33"/>
    </sheetView>
  </sheetViews>
  <sheetFormatPr defaultRowHeight="18"/>
  <cols>
    <col min="1" max="1" width="5.44140625" style="1" customWidth="1"/>
    <col min="2" max="2" width="20.5546875" style="1" customWidth="1"/>
    <col min="3" max="3" width="16.44140625" style="5" customWidth="1"/>
    <col min="4" max="4" width="24" style="5" customWidth="1"/>
    <col min="10" max="10" width="5.6640625" customWidth="1"/>
  </cols>
  <sheetData>
    <row r="1" spans="1:12" ht="18.75" customHeight="1">
      <c r="B1" s="258"/>
      <c r="C1" s="258"/>
      <c r="D1" s="258"/>
      <c r="G1" s="260" t="s">
        <v>268</v>
      </c>
      <c r="H1" s="260"/>
      <c r="I1" s="260"/>
      <c r="J1" s="260"/>
      <c r="K1" s="260"/>
      <c r="L1" s="260"/>
    </row>
    <row r="2" spans="1:12" ht="18.75" customHeight="1">
      <c r="B2" s="258" t="s">
        <v>270</v>
      </c>
      <c r="C2" s="258"/>
      <c r="D2" s="258"/>
      <c r="E2" s="258"/>
      <c r="F2" s="258"/>
      <c r="G2" s="258"/>
      <c r="H2" s="258"/>
      <c r="I2" s="258"/>
      <c r="J2" s="258"/>
      <c r="K2" s="258"/>
      <c r="L2" s="118"/>
    </row>
    <row r="3" spans="1:12" ht="18.75" customHeight="1">
      <c r="B3" s="258"/>
      <c r="C3" s="258"/>
      <c r="D3" s="258"/>
      <c r="G3" s="260" t="s">
        <v>510</v>
      </c>
      <c r="H3" s="260"/>
      <c r="I3" s="260"/>
      <c r="J3" s="260"/>
      <c r="K3" s="260"/>
      <c r="L3" s="119"/>
    </row>
    <row r="4" spans="1:12">
      <c r="C4" s="2"/>
      <c r="D4" s="3"/>
    </row>
    <row r="5" spans="1:12">
      <c r="C5" s="2"/>
      <c r="D5" s="3"/>
    </row>
    <row r="6" spans="1:12" ht="54.75" customHeight="1">
      <c r="A6" s="259" t="s">
        <v>449</v>
      </c>
      <c r="B6" s="259"/>
      <c r="C6" s="259"/>
      <c r="D6" s="259"/>
      <c r="E6" s="259"/>
      <c r="F6" s="259"/>
      <c r="G6" s="259"/>
      <c r="H6" s="259"/>
      <c r="I6" s="259"/>
      <c r="J6" s="259"/>
      <c r="K6" s="121"/>
    </row>
    <row r="7" spans="1:12">
      <c r="B7" s="2"/>
      <c r="C7" s="4"/>
      <c r="D7" s="5" t="s">
        <v>19</v>
      </c>
    </row>
    <row r="8" spans="1:12" ht="18.75" customHeight="1">
      <c r="B8" s="266" t="s">
        <v>452</v>
      </c>
      <c r="C8" s="266"/>
      <c r="D8" s="266"/>
      <c r="E8" s="266"/>
      <c r="F8" s="266"/>
      <c r="G8" s="266"/>
      <c r="H8" s="266"/>
      <c r="I8" s="266"/>
      <c r="J8" s="266"/>
      <c r="K8" s="120"/>
    </row>
    <row r="9" spans="1:12">
      <c r="B9" s="266"/>
      <c r="C9" s="266"/>
      <c r="D9" s="266"/>
      <c r="E9" s="266"/>
      <c r="F9" s="266"/>
      <c r="G9" s="266"/>
      <c r="H9" s="266"/>
      <c r="I9" s="266"/>
      <c r="J9" s="266"/>
      <c r="K9" s="120"/>
    </row>
    <row r="10" spans="1:12" ht="18.600000000000001" thickBot="1">
      <c r="B10" s="107"/>
      <c r="C10"/>
      <c r="D10"/>
    </row>
    <row r="11" spans="1:12" ht="15.75" customHeight="1">
      <c r="B11" s="108" t="s">
        <v>66</v>
      </c>
      <c r="C11" s="111" t="s">
        <v>240</v>
      </c>
      <c r="D11" s="113" t="s">
        <v>244</v>
      </c>
      <c r="E11" s="111" t="s">
        <v>247</v>
      </c>
      <c r="F11" s="263" t="s">
        <v>251</v>
      </c>
      <c r="G11" s="264"/>
      <c r="H11" s="264"/>
      <c r="I11" s="265"/>
    </row>
    <row r="12" spans="1:12" ht="15.75" customHeight="1">
      <c r="B12" s="109" t="s">
        <v>239</v>
      </c>
      <c r="C12" s="81" t="s">
        <v>241</v>
      </c>
      <c r="D12" s="81" t="s">
        <v>245</v>
      </c>
      <c r="E12" s="81" t="s">
        <v>248</v>
      </c>
      <c r="F12" s="267" t="s">
        <v>252</v>
      </c>
      <c r="G12" s="268"/>
      <c r="H12" s="268"/>
      <c r="I12" s="269"/>
    </row>
    <row r="13" spans="1:12" ht="18.600000000000001" thickBot="1">
      <c r="B13" s="110"/>
      <c r="C13" s="81" t="s">
        <v>242</v>
      </c>
      <c r="D13" s="81" t="s">
        <v>246</v>
      </c>
      <c r="E13" s="81" t="s">
        <v>249</v>
      </c>
      <c r="F13" s="270"/>
      <c r="G13" s="271"/>
      <c r="H13" s="271"/>
      <c r="I13" s="272"/>
    </row>
    <row r="14" spans="1:12" ht="31.2">
      <c r="B14" s="110"/>
      <c r="C14" s="81" t="s">
        <v>243</v>
      </c>
      <c r="D14" s="112"/>
      <c r="E14" s="81" t="s">
        <v>250</v>
      </c>
      <c r="F14" s="81" t="s">
        <v>253</v>
      </c>
      <c r="G14" s="111" t="s">
        <v>255</v>
      </c>
      <c r="H14" s="111" t="s">
        <v>257</v>
      </c>
      <c r="I14" s="111" t="s">
        <v>263</v>
      </c>
    </row>
    <row r="15" spans="1:12" ht="93.6">
      <c r="B15" s="110"/>
      <c r="C15" s="112"/>
      <c r="D15" s="112"/>
      <c r="E15" s="112"/>
      <c r="F15" s="81" t="s">
        <v>254</v>
      </c>
      <c r="G15" s="81" t="s">
        <v>256</v>
      </c>
      <c r="H15" s="81" t="s">
        <v>258</v>
      </c>
      <c r="I15" s="81" t="s">
        <v>264</v>
      </c>
    </row>
    <row r="16" spans="1:12" ht="31.2">
      <c r="B16" s="110"/>
      <c r="C16" s="112"/>
      <c r="D16" s="112"/>
      <c r="E16" s="112"/>
      <c r="F16" s="112"/>
      <c r="G16" s="112"/>
      <c r="H16" s="81" t="s">
        <v>259</v>
      </c>
      <c r="I16" s="112"/>
    </row>
    <row r="17" spans="2:11" ht="31.2">
      <c r="B17" s="110"/>
      <c r="C17" s="112"/>
      <c r="D17" s="112"/>
      <c r="E17" s="112"/>
      <c r="F17" s="112"/>
      <c r="G17" s="112"/>
      <c r="H17" s="81" t="s">
        <v>260</v>
      </c>
      <c r="I17" s="112"/>
    </row>
    <row r="18" spans="2:11" ht="31.2">
      <c r="B18" s="110"/>
      <c r="C18" s="112"/>
      <c r="D18" s="112"/>
      <c r="E18" s="112"/>
      <c r="F18" s="112"/>
      <c r="G18" s="112"/>
      <c r="H18" s="81" t="s">
        <v>261</v>
      </c>
      <c r="I18" s="112"/>
    </row>
    <row r="19" spans="2:11" ht="46.8">
      <c r="B19" s="110"/>
      <c r="C19" s="112"/>
      <c r="D19" s="112"/>
      <c r="E19" s="112"/>
      <c r="F19" s="112"/>
      <c r="G19" s="112"/>
      <c r="H19" s="81" t="s">
        <v>262</v>
      </c>
      <c r="I19" s="112"/>
    </row>
    <row r="20" spans="2:11" ht="18.600000000000001" thickBot="1">
      <c r="B20" s="114"/>
      <c r="C20"/>
      <c r="D20"/>
    </row>
    <row r="21" spans="2:11" ht="18.600000000000001" thickBot="1">
      <c r="B21" s="115">
        <v>1</v>
      </c>
      <c r="C21" s="116">
        <v>2</v>
      </c>
      <c r="D21" s="116">
        <v>3</v>
      </c>
      <c r="E21" s="116">
        <v>4</v>
      </c>
      <c r="F21" s="116">
        <v>5</v>
      </c>
      <c r="G21" s="116">
        <v>6</v>
      </c>
      <c r="H21" s="116">
        <v>7</v>
      </c>
      <c r="I21" s="116">
        <v>8</v>
      </c>
    </row>
    <row r="22" spans="2:11" ht="18.600000000000001" thickBot="1">
      <c r="B22" s="89" t="s">
        <v>17</v>
      </c>
      <c r="C22" s="83"/>
      <c r="D22" s="83"/>
      <c r="E22" s="71">
        <v>0</v>
      </c>
      <c r="F22" s="83"/>
      <c r="G22" s="83"/>
      <c r="H22" s="83"/>
      <c r="I22" s="83" t="s">
        <v>265</v>
      </c>
    </row>
    <row r="23" spans="2:11">
      <c r="B23" s="40"/>
      <c r="C23"/>
      <c r="D23"/>
    </row>
    <row r="24" spans="2:11" ht="18.75" customHeight="1">
      <c r="B24" s="266" t="s">
        <v>450</v>
      </c>
      <c r="C24" s="266"/>
      <c r="D24" s="266"/>
      <c r="E24" s="266"/>
      <c r="F24" s="266"/>
      <c r="G24" s="266"/>
      <c r="H24" s="266"/>
      <c r="I24" s="266"/>
      <c r="J24" s="120"/>
      <c r="K24" s="120"/>
    </row>
    <row r="25" spans="2:11" ht="42.75" customHeight="1">
      <c r="B25" s="266"/>
      <c r="C25" s="266"/>
      <c r="D25" s="266"/>
      <c r="E25" s="266"/>
      <c r="F25" s="266"/>
      <c r="G25" s="266"/>
      <c r="H25" s="266"/>
      <c r="I25" s="266"/>
      <c r="J25" s="120"/>
      <c r="K25" s="120"/>
    </row>
    <row r="26" spans="2:11">
      <c r="B26" s="96"/>
      <c r="C26"/>
      <c r="D26"/>
    </row>
    <row r="27" spans="2:11" ht="59.25" customHeight="1">
      <c r="B27" s="274" t="s">
        <v>266</v>
      </c>
      <c r="C27" s="274"/>
      <c r="D27" s="274"/>
      <c r="E27" s="273" t="s">
        <v>269</v>
      </c>
      <c r="F27" s="273"/>
      <c r="G27" s="273"/>
      <c r="H27" s="273"/>
      <c r="I27" s="273"/>
    </row>
    <row r="28" spans="2:11">
      <c r="B28" s="274"/>
      <c r="C28" s="274"/>
      <c r="D28" s="274"/>
      <c r="E28" s="273"/>
      <c r="F28" s="273"/>
      <c r="G28" s="273"/>
      <c r="H28" s="273"/>
      <c r="I28" s="273"/>
    </row>
    <row r="29" spans="2:11" ht="79.5" customHeight="1">
      <c r="B29" s="262" t="s">
        <v>267</v>
      </c>
      <c r="C29" s="262"/>
      <c r="D29" s="262"/>
      <c r="E29" s="261">
        <v>0</v>
      </c>
      <c r="F29" s="261"/>
      <c r="G29" s="261"/>
      <c r="H29" s="261"/>
      <c r="I29" s="261"/>
    </row>
    <row r="30" spans="2:11">
      <c r="B30" s="262" t="s">
        <v>17</v>
      </c>
      <c r="C30" s="262"/>
      <c r="D30" s="262"/>
      <c r="E30" s="261">
        <v>0</v>
      </c>
      <c r="F30" s="261"/>
      <c r="G30" s="261"/>
      <c r="H30" s="261"/>
      <c r="I30" s="261"/>
    </row>
    <row r="31" spans="2:11" ht="21">
      <c r="B31" s="117"/>
      <c r="C31"/>
      <c r="D31"/>
    </row>
    <row r="34" spans="1:8" s="37" customFormat="1" ht="15.6">
      <c r="A34" s="40" t="s">
        <v>425</v>
      </c>
      <c r="B34" s="41"/>
      <c r="C34" s="41"/>
      <c r="D34" s="41"/>
      <c r="E34" s="41"/>
    </row>
    <row r="35" spans="1:8" s="37" customFormat="1" ht="15.6">
      <c r="A35" s="40" t="s">
        <v>426</v>
      </c>
      <c r="B35" s="41"/>
      <c r="C35" s="41"/>
      <c r="D35" s="41"/>
      <c r="E35" s="40"/>
    </row>
    <row r="36" spans="1:8" s="37" customFormat="1" ht="15.6">
      <c r="A36" s="40" t="s">
        <v>509</v>
      </c>
      <c r="B36" s="41"/>
      <c r="C36" s="41"/>
      <c r="D36" s="41"/>
      <c r="E36" s="41"/>
    </row>
    <row r="37" spans="1:8" s="37" customFormat="1" ht="15.6">
      <c r="A37" s="40"/>
      <c r="B37" s="41"/>
      <c r="C37" s="41"/>
      <c r="D37" s="41"/>
      <c r="E37" s="41"/>
    </row>
    <row r="38" spans="1:8" s="37" customFormat="1" ht="15.6">
      <c r="A38" s="40" t="s">
        <v>175</v>
      </c>
      <c r="B38" s="41"/>
      <c r="C38" s="41"/>
      <c r="D38" s="41"/>
      <c r="E38" s="41"/>
    </row>
    <row r="39" spans="1:8" s="37" customFormat="1" ht="15.6">
      <c r="A39" s="40" t="s">
        <v>174</v>
      </c>
      <c r="B39" s="41"/>
      <c r="C39" s="41"/>
      <c r="D39" s="41"/>
      <c r="E39" s="41"/>
    </row>
    <row r="40" spans="1:8" s="37" customFormat="1" ht="15.6">
      <c r="A40" s="155" t="s">
        <v>503</v>
      </c>
      <c r="B40" s="154"/>
      <c r="C40" s="154"/>
      <c r="D40" s="154"/>
      <c r="E40" s="154"/>
      <c r="F40" s="36"/>
      <c r="G40" s="36"/>
      <c r="H40" s="36"/>
    </row>
  </sheetData>
  <mergeCells count="17">
    <mergeCell ref="B24:I25"/>
    <mergeCell ref="B1:D1"/>
    <mergeCell ref="B3:D3"/>
    <mergeCell ref="G3:K3"/>
    <mergeCell ref="G1:L1"/>
    <mergeCell ref="E30:I30"/>
    <mergeCell ref="B30:D30"/>
    <mergeCell ref="B2:K2"/>
    <mergeCell ref="F11:I11"/>
    <mergeCell ref="A6:J6"/>
    <mergeCell ref="B8:J9"/>
    <mergeCell ref="F12:I12"/>
    <mergeCell ref="F13:I13"/>
    <mergeCell ref="E27:I28"/>
    <mergeCell ref="E29:I29"/>
    <mergeCell ref="B27:D28"/>
    <mergeCell ref="B29:D29"/>
  </mergeCells>
  <pageMargins left="1.21" right="0.55000000000000004" top="0.43" bottom="0.39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opLeftCell="A22" zoomScale="85" zoomScaleNormal="85" workbookViewId="0">
      <selection activeCell="D3" sqref="D3:F3"/>
    </sheetView>
  </sheetViews>
  <sheetFormatPr defaultRowHeight="14.4"/>
  <cols>
    <col min="1" max="1" width="4.88671875" customWidth="1"/>
    <col min="2" max="2" width="20.88671875" customWidth="1"/>
    <col min="3" max="3" width="64.109375" customWidth="1"/>
    <col min="4" max="4" width="16.88671875" customWidth="1"/>
    <col min="5" max="5" width="15.88671875" customWidth="1"/>
    <col min="6" max="6" width="15.109375" customWidth="1"/>
  </cols>
  <sheetData>
    <row r="1" spans="1:6" ht="18">
      <c r="D1" s="258" t="s">
        <v>272</v>
      </c>
      <c r="E1" s="258"/>
      <c r="F1" s="258"/>
    </row>
    <row r="2" spans="1:6" ht="18.75" customHeight="1">
      <c r="C2" s="258" t="s">
        <v>178</v>
      </c>
      <c r="D2" s="258"/>
      <c r="E2" s="258"/>
      <c r="F2" s="258"/>
    </row>
    <row r="3" spans="1:6" ht="18">
      <c r="D3" s="258" t="s">
        <v>506</v>
      </c>
      <c r="E3" s="258"/>
      <c r="F3" s="258"/>
    </row>
    <row r="6" spans="1:6" ht="69.75" customHeight="1">
      <c r="A6" s="278" t="s">
        <v>451</v>
      </c>
      <c r="B6" s="278"/>
      <c r="C6" s="278"/>
      <c r="D6" s="278"/>
      <c r="E6" s="278"/>
      <c r="F6" s="278"/>
    </row>
    <row r="7" spans="1:6" ht="24" customHeight="1" thickBot="1">
      <c r="A7" s="90"/>
      <c r="B7" s="90"/>
      <c r="C7" s="90"/>
      <c r="D7" s="90"/>
      <c r="E7" s="90"/>
      <c r="F7" s="90" t="s">
        <v>19</v>
      </c>
    </row>
    <row r="8" spans="1:6" ht="15" customHeight="1">
      <c r="B8" s="279" t="s">
        <v>18</v>
      </c>
      <c r="C8" s="282" t="s">
        <v>67</v>
      </c>
      <c r="D8" s="285" t="s">
        <v>274</v>
      </c>
      <c r="E8" s="285" t="s">
        <v>69</v>
      </c>
      <c r="F8" s="275" t="s">
        <v>22</v>
      </c>
    </row>
    <row r="9" spans="1:6" ht="15" customHeight="1">
      <c r="B9" s="280"/>
      <c r="C9" s="283"/>
      <c r="D9" s="286"/>
      <c r="E9" s="286"/>
      <c r="F9" s="276"/>
    </row>
    <row r="10" spans="1:6" ht="54" customHeight="1" thickBot="1">
      <c r="B10" s="281"/>
      <c r="C10" s="284"/>
      <c r="D10" s="287"/>
      <c r="E10" s="287"/>
      <c r="F10" s="277"/>
    </row>
    <row r="11" spans="1:6" ht="16.2" thickBot="1">
      <c r="B11" s="122">
        <v>1</v>
      </c>
      <c r="C11" s="82">
        <v>2</v>
      </c>
      <c r="D11" s="148">
        <v>3</v>
      </c>
      <c r="E11" s="149">
        <v>4</v>
      </c>
      <c r="F11" s="123">
        <v>5</v>
      </c>
    </row>
    <row r="12" spans="1:6" ht="16.2" thickBot="1">
      <c r="B12" s="122"/>
      <c r="C12" s="84" t="s">
        <v>273</v>
      </c>
      <c r="D12" s="150">
        <f>D13+D14+D15+D16+D17+D18+D20+D21+D19</f>
        <v>6358.5</v>
      </c>
      <c r="E12" s="150">
        <f>E13+E14+E15+E16+E17+E18+E20+E21+E19</f>
        <v>6137.7</v>
      </c>
      <c r="F12" s="124">
        <f>E12*100/D12</f>
        <v>96.527482896909646</v>
      </c>
    </row>
    <row r="13" spans="1:6" ht="48.75" customHeight="1">
      <c r="B13" s="138" t="s">
        <v>309</v>
      </c>
      <c r="C13" s="136" t="s">
        <v>453</v>
      </c>
      <c r="D13" s="146">
        <v>52</v>
      </c>
      <c r="E13" s="147">
        <v>38.799999999999997</v>
      </c>
      <c r="F13" s="124">
        <f t="shared" ref="F13:F21" si="0">E13*100/D13</f>
        <v>74.615384615384613</v>
      </c>
    </row>
    <row r="14" spans="1:6" ht="46.8">
      <c r="B14" s="139" t="s">
        <v>310</v>
      </c>
      <c r="C14" s="137" t="s">
        <v>454</v>
      </c>
      <c r="D14" s="144">
        <v>9</v>
      </c>
      <c r="E14" s="145">
        <v>9</v>
      </c>
      <c r="F14" s="124">
        <f t="shared" si="0"/>
        <v>100</v>
      </c>
    </row>
    <row r="15" spans="1:6" ht="31.2">
      <c r="B15" s="139" t="s">
        <v>311</v>
      </c>
      <c r="C15" s="137" t="s">
        <v>455</v>
      </c>
      <c r="D15" s="144">
        <v>106.5</v>
      </c>
      <c r="E15" s="145">
        <v>95.2</v>
      </c>
      <c r="F15" s="124">
        <f t="shared" si="0"/>
        <v>89.389671361502351</v>
      </c>
    </row>
    <row r="16" spans="1:6" ht="30.6" customHeight="1">
      <c r="B16" s="139" t="s">
        <v>312</v>
      </c>
      <c r="C16" s="137" t="s">
        <v>456</v>
      </c>
      <c r="D16" s="144">
        <v>1262</v>
      </c>
      <c r="E16" s="145">
        <v>1073</v>
      </c>
      <c r="F16" s="124">
        <f t="shared" si="0"/>
        <v>85.02377179080824</v>
      </c>
    </row>
    <row r="17" spans="1:8" ht="46.8">
      <c r="B17" s="140" t="s">
        <v>313</v>
      </c>
      <c r="C17" s="137" t="s">
        <v>457</v>
      </c>
      <c r="D17" s="144">
        <v>439.2</v>
      </c>
      <c r="E17" s="145">
        <v>433.1</v>
      </c>
      <c r="F17" s="124">
        <f t="shared" si="0"/>
        <v>98.611111111111114</v>
      </c>
    </row>
    <row r="18" spans="1:8" ht="31.2">
      <c r="B18" s="139" t="s">
        <v>314</v>
      </c>
      <c r="C18" s="137" t="s">
        <v>458</v>
      </c>
      <c r="D18" s="144">
        <v>109.3</v>
      </c>
      <c r="E18" s="145">
        <v>109.3</v>
      </c>
      <c r="F18" s="124">
        <f t="shared" si="0"/>
        <v>100</v>
      </c>
    </row>
    <row r="19" spans="1:8" ht="62.4">
      <c r="B19" s="158" t="s">
        <v>462</v>
      </c>
      <c r="C19" s="137" t="s">
        <v>459</v>
      </c>
      <c r="D19" s="144">
        <v>4285.3999999999996</v>
      </c>
      <c r="E19" s="145">
        <v>4285.3999999999996</v>
      </c>
      <c r="F19" s="124">
        <f t="shared" si="0"/>
        <v>100</v>
      </c>
    </row>
    <row r="20" spans="1:8" ht="33.6" customHeight="1">
      <c r="B20" s="139" t="s">
        <v>315</v>
      </c>
      <c r="C20" s="137" t="s">
        <v>459</v>
      </c>
      <c r="D20" s="144">
        <v>55.1</v>
      </c>
      <c r="E20" s="145">
        <v>53.9</v>
      </c>
      <c r="F20" s="124">
        <f t="shared" si="0"/>
        <v>97.822141560798542</v>
      </c>
    </row>
    <row r="21" spans="1:8" ht="62.4">
      <c r="B21" s="139" t="s">
        <v>316</v>
      </c>
      <c r="C21" s="137" t="s">
        <v>460</v>
      </c>
      <c r="D21" s="144">
        <v>40</v>
      </c>
      <c r="E21" s="145">
        <v>40</v>
      </c>
      <c r="F21" s="124">
        <f t="shared" si="0"/>
        <v>100</v>
      </c>
    </row>
    <row r="22" spans="1:8" s="37" customFormat="1" ht="15.6">
      <c r="A22" s="40"/>
      <c r="B22" s="143"/>
      <c r="C22" s="142"/>
      <c r="D22" s="41"/>
      <c r="E22" s="41"/>
    </row>
    <row r="23" spans="1:8" s="37" customFormat="1" ht="15.6">
      <c r="A23" s="40"/>
      <c r="B23" s="143"/>
      <c r="C23" s="142"/>
      <c r="D23" s="41"/>
      <c r="E23" s="41"/>
    </row>
    <row r="24" spans="1:8" s="37" customFormat="1" ht="15.6">
      <c r="A24" s="40"/>
      <c r="B24" s="143"/>
      <c r="C24" s="142"/>
      <c r="D24" s="41"/>
      <c r="E24" s="41"/>
    </row>
    <row r="25" spans="1:8" s="37" customFormat="1" ht="15.6">
      <c r="A25" s="40" t="s">
        <v>425</v>
      </c>
      <c r="B25" s="41"/>
      <c r="C25" s="41"/>
      <c r="D25" s="41"/>
      <c r="E25" s="41"/>
    </row>
    <row r="26" spans="1:8" s="37" customFormat="1" ht="15.6">
      <c r="A26" s="40" t="s">
        <v>426</v>
      </c>
      <c r="B26" s="41"/>
      <c r="C26" s="41"/>
      <c r="D26" s="41"/>
      <c r="E26" s="40"/>
    </row>
    <row r="27" spans="1:8" s="37" customFormat="1" ht="15.6">
      <c r="A27" s="40" t="s">
        <v>427</v>
      </c>
      <c r="B27" s="41"/>
      <c r="C27" s="292" t="s">
        <v>507</v>
      </c>
      <c r="D27" s="41"/>
      <c r="E27" s="41"/>
    </row>
    <row r="28" spans="1:8" s="37" customFormat="1" ht="15.6">
      <c r="A28" s="40"/>
      <c r="B28" s="41"/>
      <c r="C28" s="41"/>
      <c r="D28" s="41"/>
      <c r="E28" s="41"/>
    </row>
    <row r="29" spans="1:8" s="37" customFormat="1" ht="15.6">
      <c r="A29" s="40" t="s">
        <v>175</v>
      </c>
      <c r="B29" s="41"/>
      <c r="C29" s="41"/>
      <c r="D29" s="41"/>
      <c r="E29" s="41"/>
    </row>
    <row r="30" spans="1:8" s="37" customFormat="1" ht="15.6">
      <c r="A30" s="40" t="s">
        <v>174</v>
      </c>
      <c r="B30" s="41"/>
      <c r="C30" s="41"/>
      <c r="D30" s="41"/>
      <c r="E30" s="41"/>
    </row>
    <row r="31" spans="1:8" s="37" customFormat="1" ht="15.6">
      <c r="A31" s="155" t="s">
        <v>504</v>
      </c>
      <c r="B31" s="154"/>
      <c r="C31" s="154"/>
      <c r="D31" s="154"/>
      <c r="E31" s="154"/>
      <c r="F31" s="36"/>
      <c r="G31" s="36"/>
      <c r="H31" s="36"/>
    </row>
  </sheetData>
  <mergeCells count="9">
    <mergeCell ref="F8:F10"/>
    <mergeCell ref="D1:F1"/>
    <mergeCell ref="D3:F3"/>
    <mergeCell ref="A6:F6"/>
    <mergeCell ref="C2:F2"/>
    <mergeCell ref="B8:B10"/>
    <mergeCell ref="C8:C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5" zoomScaleNormal="85" workbookViewId="0">
      <selection activeCell="D17" sqref="D17"/>
    </sheetView>
  </sheetViews>
  <sheetFormatPr defaultRowHeight="18"/>
  <cols>
    <col min="1" max="1" width="21.6640625" style="7" customWidth="1"/>
    <col min="2" max="2" width="23" style="7" customWidth="1"/>
    <col min="3" max="3" width="29" style="7" customWidth="1"/>
    <col min="4" max="4" width="27" style="7" customWidth="1"/>
    <col min="5" max="6" width="9.109375" style="7" customWidth="1"/>
  </cols>
  <sheetData>
    <row r="1" spans="1:9" ht="18.75" customHeight="1">
      <c r="B1" s="258" t="s">
        <v>275</v>
      </c>
      <c r="C1" s="258"/>
      <c r="D1" s="258"/>
      <c r="E1" s="8"/>
      <c r="F1" s="8"/>
      <c r="G1" s="8"/>
      <c r="H1" s="8"/>
      <c r="I1" s="8"/>
    </row>
    <row r="2" spans="1:9" ht="18.75" customHeight="1">
      <c r="B2" s="258" t="s">
        <v>231</v>
      </c>
      <c r="C2" s="258"/>
      <c r="D2" s="258"/>
      <c r="E2" s="8"/>
      <c r="F2" s="8"/>
      <c r="G2" s="8"/>
      <c r="H2" s="8"/>
      <c r="I2" s="8"/>
    </row>
    <row r="3" spans="1:9" ht="18.75" customHeight="1">
      <c r="B3" s="258" t="s">
        <v>510</v>
      </c>
      <c r="C3" s="258"/>
      <c r="D3" s="258"/>
      <c r="E3" s="8"/>
      <c r="F3" s="8"/>
      <c r="G3" s="8"/>
      <c r="H3" s="8"/>
      <c r="I3" s="8"/>
    </row>
    <row r="7" spans="1:9" ht="64.5" customHeight="1">
      <c r="A7" s="288" t="s">
        <v>423</v>
      </c>
      <c r="B7" s="288"/>
      <c r="C7" s="288"/>
      <c r="D7" s="288"/>
      <c r="E7" s="13"/>
      <c r="F7" s="13"/>
      <c r="G7" s="12"/>
      <c r="H7" s="12"/>
      <c r="I7" s="12"/>
    </row>
    <row r="8" spans="1:9">
      <c r="D8" s="16" t="s">
        <v>19</v>
      </c>
    </row>
    <row r="9" spans="1:9" ht="18.600000000000001" thickBot="1"/>
    <row r="10" spans="1:9" ht="52.5" customHeight="1" thickBot="1">
      <c r="A10" s="125" t="s">
        <v>32</v>
      </c>
      <c r="B10" s="127" t="s">
        <v>274</v>
      </c>
      <c r="C10" s="127" t="s">
        <v>69</v>
      </c>
      <c r="D10" s="128" t="s">
        <v>22</v>
      </c>
    </row>
    <row r="11" spans="1:9" ht="18.600000000000001" thickBot="1">
      <c r="A11" s="126" t="s">
        <v>276</v>
      </c>
      <c r="B11" s="127">
        <f>B12</f>
        <v>839.3</v>
      </c>
      <c r="C11" s="127">
        <f>C12</f>
        <v>839.3</v>
      </c>
      <c r="D11" s="128">
        <f>C11*100/B11</f>
        <v>100</v>
      </c>
    </row>
    <row r="12" spans="1:9" ht="54.6" thickBot="1">
      <c r="A12" s="126" t="s">
        <v>2</v>
      </c>
      <c r="B12" s="127">
        <v>839.3</v>
      </c>
      <c r="C12" s="127">
        <v>839.3</v>
      </c>
      <c r="D12" s="128">
        <f>C12*100/B12</f>
        <v>100</v>
      </c>
    </row>
    <row r="16" spans="1:9" s="37" customFormat="1" ht="15.6">
      <c r="A16" s="40" t="s">
        <v>425</v>
      </c>
      <c r="B16" s="41"/>
      <c r="C16" s="41"/>
      <c r="D16" s="41"/>
      <c r="E16" s="41"/>
    </row>
    <row r="17" spans="1:8" s="37" customFormat="1" ht="15.6">
      <c r="A17" s="40" t="s">
        <v>426</v>
      </c>
      <c r="B17" s="41"/>
      <c r="C17" s="41"/>
      <c r="D17" s="41"/>
      <c r="E17" s="40"/>
    </row>
    <row r="18" spans="1:8" s="37" customFormat="1" ht="15.6">
      <c r="A18" s="40" t="s">
        <v>509</v>
      </c>
      <c r="B18" s="41"/>
      <c r="C18" s="41"/>
      <c r="D18" s="41"/>
      <c r="E18" s="41"/>
    </row>
    <row r="19" spans="1:8" s="37" customFormat="1" ht="15.6">
      <c r="A19" s="40"/>
      <c r="B19" s="41"/>
      <c r="C19" s="41"/>
      <c r="D19" s="41"/>
      <c r="E19" s="41"/>
    </row>
    <row r="20" spans="1:8" s="37" customFormat="1" ht="15.6">
      <c r="A20" s="40" t="s">
        <v>175</v>
      </c>
      <c r="B20" s="41"/>
      <c r="C20" s="41"/>
      <c r="D20" s="41"/>
      <c r="E20" s="41"/>
    </row>
    <row r="21" spans="1:8" s="37" customFormat="1" ht="15.6">
      <c r="A21" s="40" t="s">
        <v>174</v>
      </c>
      <c r="B21" s="41"/>
      <c r="C21" s="41"/>
      <c r="D21" s="41"/>
      <c r="E21" s="41"/>
    </row>
    <row r="22" spans="1:8" s="37" customFormat="1" ht="15.6">
      <c r="A22" s="155" t="s">
        <v>503</v>
      </c>
      <c r="B22" s="154"/>
      <c r="C22" s="154"/>
      <c r="D22" s="154"/>
      <c r="E22" s="154"/>
      <c r="F22" s="36"/>
      <c r="G22" s="36"/>
      <c r="H22" s="36"/>
    </row>
  </sheetData>
  <mergeCells count="4">
    <mergeCell ref="B1:D1"/>
    <mergeCell ref="B2:D2"/>
    <mergeCell ref="B3:D3"/>
    <mergeCell ref="A7:D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№1</vt:lpstr>
      <vt:lpstr>№2</vt:lpstr>
      <vt:lpstr>№3</vt:lpstr>
      <vt:lpstr>№4</vt:lpstr>
      <vt:lpstr>№5</vt:lpstr>
      <vt:lpstr>№6</vt:lpstr>
      <vt:lpstr>№7</vt:lpstr>
      <vt:lpstr>№8</vt:lpstr>
      <vt:lpstr>№9</vt:lpstr>
      <vt:lpstr>№10</vt:lpstr>
      <vt:lpstr>№11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Admin</cp:lastModifiedBy>
  <cp:lastPrinted>2018-05-25T07:41:37Z</cp:lastPrinted>
  <dcterms:created xsi:type="dcterms:W3CDTF">2012-03-26T11:02:55Z</dcterms:created>
  <dcterms:modified xsi:type="dcterms:W3CDTF">2018-05-25T07:45:49Z</dcterms:modified>
</cp:coreProperties>
</file>